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4675" windowHeight="12270" tabRatio="902" activeTab="11"/>
  </bookViews>
  <sheets>
    <sheet name="경기.강원권(수수료)" sheetId="1" r:id="rId1"/>
    <sheet name="경기.강원권(부산물)" sheetId="8" r:id="rId2"/>
    <sheet name="충북(수수료)" sheetId="9" r:id="rId3"/>
    <sheet name="충북(부산물)" sheetId="10" r:id="rId4"/>
    <sheet name="충남권(수수료)" sheetId="12" r:id="rId5"/>
    <sheet name="충남권(부산물)" sheetId="13" r:id="rId6"/>
    <sheet name="경북권(수수료)" sheetId="14" r:id="rId7"/>
    <sheet name="경북권(부산물)" sheetId="15" r:id="rId8"/>
    <sheet name="경남권(수수료)" sheetId="16" r:id="rId9"/>
    <sheet name="경남권(부산물)" sheetId="17" r:id="rId10"/>
    <sheet name="전라권(수수료)" sheetId="18" r:id="rId11"/>
    <sheet name="전라권(부산물)" sheetId="19" r:id="rId12"/>
  </sheets>
  <definedNames>
    <definedName name="_xlnm.Print_Area" localSheetId="1">'경기.강원권(부산물)'!$A$1:$K$53</definedName>
    <definedName name="_xlnm.Print_Area" localSheetId="0">'경기.강원권(수수료)'!$A$1:$K$61</definedName>
    <definedName name="_xlnm.Print_Area" localSheetId="9">'경남권(부산물)'!$A$1:$K$42</definedName>
    <definedName name="_xlnm.Print_Area" localSheetId="8">'경남권(수수료)'!$A$1:$K$49</definedName>
    <definedName name="_xlnm.Print_Area" localSheetId="7">'경북권(부산물)'!$A$1:$K$53</definedName>
    <definedName name="_xlnm.Print_Area" localSheetId="6">'경북권(수수료)'!$A$1:$K$61</definedName>
    <definedName name="_xlnm.Print_Area" localSheetId="11">'전라권(부산물)'!$A$1:$K$27</definedName>
    <definedName name="_xlnm.Print_Area" localSheetId="10">'전라권(수수료)'!$A$1:$K$31</definedName>
    <definedName name="_xlnm.Print_Area" localSheetId="5">'충남권(부산물)'!$A$1:$K$37</definedName>
    <definedName name="_xlnm.Print_Area" localSheetId="4">'충남권(수수료)'!$A$1:$K$43</definedName>
    <definedName name="_xlnm.Print_Area" localSheetId="3">'충북(부산물)'!$A$1:$K$47</definedName>
    <definedName name="_xlnm.Print_Area" localSheetId="2">'충북(수수료)'!$A$1:$K$55</definedName>
  </definedNames>
  <calcPr calcId="144525"/>
</workbook>
</file>

<file path=xl/calcChain.xml><?xml version="1.0" encoding="utf-8"?>
<calcChain xmlns="http://schemas.openxmlformats.org/spreadsheetml/2006/main">
  <c r="J49" i="16" l="1"/>
  <c r="J41" i="16"/>
  <c r="J33" i="16"/>
  <c r="J25" i="16"/>
  <c r="J17" i="16"/>
  <c r="J9" i="16"/>
  <c r="J61" i="14"/>
  <c r="J51" i="14"/>
  <c r="J41" i="14"/>
  <c r="J21" i="14"/>
  <c r="J11" i="14"/>
  <c r="J43" i="12"/>
  <c r="J36" i="12"/>
  <c r="J55" i="9"/>
  <c r="J46" i="9"/>
  <c r="J37" i="9"/>
  <c r="J28" i="9"/>
  <c r="J19" i="9"/>
  <c r="J10" i="9"/>
  <c r="J61" i="1"/>
  <c r="J51" i="1"/>
  <c r="J41" i="1"/>
  <c r="J31" i="1"/>
  <c r="J21" i="1"/>
  <c r="H42" i="17" l="1"/>
  <c r="G42" i="17"/>
  <c r="F42" i="17"/>
  <c r="E42" i="17"/>
  <c r="I33" i="17"/>
  <c r="H33" i="17"/>
  <c r="I25" i="17"/>
  <c r="H25" i="17"/>
  <c r="I17" i="17"/>
  <c r="H17" i="17"/>
  <c r="F17" i="17"/>
  <c r="G17" i="17"/>
  <c r="E17" i="17"/>
  <c r="J9" i="17"/>
  <c r="I9" i="17"/>
  <c r="F9" i="17"/>
  <c r="G9" i="17"/>
  <c r="E9" i="17"/>
  <c r="F49" i="16"/>
  <c r="F41" i="16"/>
  <c r="H33" i="16"/>
  <c r="I33" i="16"/>
  <c r="G33" i="16"/>
  <c r="F33" i="16"/>
  <c r="E33" i="16"/>
  <c r="H25" i="16"/>
  <c r="I25" i="16"/>
  <c r="G25" i="16"/>
  <c r="F25" i="16"/>
  <c r="E25" i="16"/>
  <c r="H17" i="16"/>
  <c r="I17" i="16"/>
  <c r="G17" i="16"/>
  <c r="F17" i="16"/>
  <c r="E17" i="16"/>
  <c r="F9" i="16"/>
  <c r="J5" i="16"/>
  <c r="J12" i="16"/>
  <c r="F52" i="15"/>
  <c r="H52" i="15"/>
  <c r="G52" i="15"/>
  <c r="E52" i="15"/>
  <c r="F41" i="15"/>
  <c r="G41" i="15"/>
  <c r="H41" i="15"/>
  <c r="I41" i="15"/>
  <c r="E41" i="15"/>
  <c r="I31" i="15"/>
  <c r="F31" i="15"/>
  <c r="G31" i="15"/>
  <c r="H31" i="15"/>
  <c r="E31" i="15"/>
  <c r="I21" i="15"/>
  <c r="H21" i="15"/>
  <c r="G21" i="15"/>
  <c r="F21" i="15"/>
  <c r="E21" i="15"/>
  <c r="J11" i="15"/>
  <c r="I11" i="15"/>
  <c r="H11" i="15"/>
  <c r="G11" i="15"/>
  <c r="F11" i="15"/>
  <c r="E11" i="15"/>
  <c r="H61" i="14"/>
  <c r="I61" i="14"/>
  <c r="G61" i="14"/>
  <c r="F61" i="14"/>
  <c r="E61" i="14"/>
  <c r="H51" i="14"/>
  <c r="I51" i="14"/>
  <c r="G51" i="14"/>
  <c r="F51" i="14"/>
  <c r="E51" i="14"/>
  <c r="I41" i="14"/>
  <c r="H41" i="14"/>
  <c r="G41" i="14"/>
  <c r="F41" i="14"/>
  <c r="E41" i="14"/>
  <c r="H31" i="14"/>
  <c r="I31" i="14"/>
  <c r="J31" i="14"/>
  <c r="G31" i="14"/>
  <c r="F31" i="14"/>
  <c r="E31" i="14"/>
  <c r="H21" i="14"/>
  <c r="I21" i="14"/>
  <c r="G21" i="14"/>
  <c r="F21" i="14"/>
  <c r="E21" i="14"/>
  <c r="F11" i="14"/>
  <c r="G11" i="14"/>
  <c r="H11" i="14"/>
  <c r="I11" i="14"/>
  <c r="E11" i="14"/>
  <c r="J36" i="14"/>
  <c r="J26" i="14"/>
  <c r="J16" i="14"/>
  <c r="G37" i="13"/>
  <c r="H37" i="13"/>
  <c r="F37" i="13"/>
  <c r="I8" i="13"/>
  <c r="H8" i="13"/>
  <c r="F43" i="12"/>
  <c r="G43" i="12"/>
  <c r="H43" i="12"/>
  <c r="I43" i="12"/>
  <c r="E43" i="12"/>
  <c r="F36" i="12"/>
  <c r="G36" i="12"/>
  <c r="H36" i="12"/>
  <c r="I36" i="12"/>
  <c r="E36" i="12"/>
  <c r="F15" i="12"/>
  <c r="G15" i="12"/>
  <c r="H15" i="12"/>
  <c r="I15" i="12"/>
  <c r="J15" i="12"/>
  <c r="E15" i="12"/>
  <c r="F8" i="12"/>
  <c r="G8" i="12"/>
  <c r="H8" i="12"/>
  <c r="I8" i="12"/>
  <c r="J8" i="12"/>
  <c r="E8" i="12"/>
  <c r="J27" i="12"/>
  <c r="J20" i="12"/>
  <c r="J13" i="12"/>
  <c r="J6" i="12"/>
  <c r="H27" i="19"/>
  <c r="G27" i="19"/>
  <c r="F21" i="19"/>
  <c r="G21" i="19"/>
  <c r="H21" i="19"/>
  <c r="I21" i="19"/>
  <c r="E21" i="19"/>
  <c r="F16" i="19"/>
  <c r="G16" i="19"/>
  <c r="H16" i="19"/>
  <c r="I16" i="19"/>
  <c r="E16" i="19"/>
  <c r="I11" i="19"/>
  <c r="J6" i="19"/>
  <c r="I6" i="19"/>
  <c r="G31" i="18"/>
  <c r="F31" i="18"/>
  <c r="G26" i="18"/>
  <c r="F26" i="18"/>
  <c r="J16" i="18"/>
  <c r="J21" i="18"/>
  <c r="F21" i="18"/>
  <c r="G21" i="18"/>
  <c r="H21" i="18"/>
  <c r="I21" i="18"/>
  <c r="E21" i="18"/>
  <c r="F16" i="18"/>
  <c r="G16" i="18"/>
  <c r="H16" i="18"/>
  <c r="I16" i="18"/>
  <c r="E16" i="18"/>
  <c r="H47" i="10"/>
  <c r="G47" i="10"/>
  <c r="F47" i="10"/>
  <c r="I37" i="10"/>
  <c r="H37" i="10"/>
  <c r="G37" i="10"/>
  <c r="F37" i="10"/>
  <c r="E37" i="10"/>
  <c r="I28" i="10"/>
  <c r="H28" i="10"/>
  <c r="G28" i="10"/>
  <c r="F28" i="10"/>
  <c r="E28" i="10"/>
  <c r="I19" i="10"/>
  <c r="H19" i="10"/>
  <c r="G19" i="10"/>
  <c r="F19" i="10"/>
  <c r="E19" i="10"/>
  <c r="K10" i="10"/>
  <c r="J10" i="10"/>
  <c r="I10" i="10"/>
  <c r="G10" i="10"/>
  <c r="F10" i="10"/>
  <c r="E10" i="10"/>
  <c r="F55" i="9"/>
  <c r="G55" i="9"/>
  <c r="H55" i="9"/>
  <c r="I55" i="9"/>
  <c r="E55" i="9"/>
  <c r="F46" i="9"/>
  <c r="E37" i="9"/>
  <c r="F37" i="9"/>
  <c r="G37" i="9"/>
  <c r="H37" i="9"/>
  <c r="I37" i="9"/>
  <c r="I28" i="9"/>
  <c r="H28" i="9"/>
  <c r="G28" i="9"/>
  <c r="F28" i="9"/>
  <c r="E28" i="9"/>
  <c r="F19" i="9"/>
  <c r="F10" i="9"/>
  <c r="J14" i="9"/>
  <c r="J23" i="9"/>
  <c r="J32" i="9"/>
  <c r="J41" i="9"/>
  <c r="J5" i="9"/>
  <c r="H52" i="8"/>
  <c r="G52" i="8"/>
  <c r="F52" i="8"/>
  <c r="E52" i="8"/>
  <c r="I41" i="8"/>
  <c r="H41" i="8"/>
  <c r="G41" i="8"/>
  <c r="F41" i="8"/>
  <c r="E41" i="8"/>
  <c r="I31" i="8"/>
  <c r="H31" i="8"/>
  <c r="G31" i="8"/>
  <c r="F31" i="8"/>
  <c r="E31" i="8"/>
  <c r="I21" i="8"/>
  <c r="H21" i="8"/>
  <c r="G21" i="8"/>
  <c r="F21" i="8"/>
  <c r="E21" i="8"/>
  <c r="J41" i="8"/>
  <c r="J31" i="8"/>
  <c r="J21" i="8"/>
  <c r="J11" i="8"/>
  <c r="I11" i="8"/>
  <c r="H11" i="8"/>
  <c r="G11" i="8"/>
  <c r="F11" i="8"/>
  <c r="E11" i="8"/>
  <c r="E47" i="10"/>
  <c r="J37" i="10"/>
  <c r="J28" i="10"/>
  <c r="J19" i="10"/>
  <c r="H10" i="10"/>
  <c r="G19" i="9"/>
  <c r="H19" i="9"/>
  <c r="I19" i="9"/>
  <c r="E19" i="9"/>
  <c r="G46" i="9"/>
  <c r="H46" i="9"/>
  <c r="I46" i="9"/>
  <c r="E46" i="9"/>
  <c r="G10" i="9"/>
  <c r="H10" i="9"/>
  <c r="I10" i="9"/>
  <c r="E10" i="9"/>
  <c r="J15" i="9"/>
  <c r="F61" i="1" l="1"/>
  <c r="G61" i="1"/>
  <c r="H61" i="1"/>
  <c r="I61" i="1"/>
  <c r="E61" i="1"/>
  <c r="G41" i="1"/>
  <c r="H41" i="1"/>
  <c r="I41" i="1"/>
  <c r="F41" i="1"/>
  <c r="E41" i="1"/>
  <c r="F31" i="1"/>
  <c r="I31" i="1"/>
  <c r="H31" i="1"/>
  <c r="G31" i="1"/>
  <c r="E31" i="1"/>
  <c r="H21" i="1"/>
  <c r="I21" i="1"/>
  <c r="G21" i="1"/>
  <c r="F21" i="1"/>
  <c r="E21" i="1"/>
  <c r="I11" i="1"/>
  <c r="H11" i="1"/>
  <c r="G11" i="1"/>
  <c r="F11" i="1"/>
  <c r="E11" i="1"/>
  <c r="J30" i="18"/>
  <c r="J29" i="18"/>
  <c r="J25" i="18"/>
  <c r="J24" i="18"/>
  <c r="J20" i="18"/>
  <c r="J19" i="18"/>
  <c r="J15" i="18"/>
  <c r="J14" i="18"/>
  <c r="J10" i="18"/>
  <c r="J9" i="18"/>
  <c r="J5" i="18"/>
  <c r="J4" i="18"/>
  <c r="J48" i="16"/>
  <c r="J47" i="16"/>
  <c r="J46" i="16"/>
  <c r="J45" i="16"/>
  <c r="J44" i="16"/>
  <c r="J40" i="16"/>
  <c r="J39" i="16"/>
  <c r="J38" i="16"/>
  <c r="J37" i="16"/>
  <c r="J36" i="16"/>
  <c r="J32" i="16"/>
  <c r="J31" i="16"/>
  <c r="J30" i="16"/>
  <c r="J29" i="16"/>
  <c r="J28" i="16"/>
  <c r="J24" i="16"/>
  <c r="J23" i="16"/>
  <c r="J22" i="16"/>
  <c r="J21" i="16"/>
  <c r="J20" i="16"/>
  <c r="J14" i="16"/>
  <c r="J15" i="16"/>
  <c r="J16" i="16"/>
  <c r="J13" i="16"/>
  <c r="J7" i="16"/>
  <c r="J8" i="16"/>
  <c r="J6" i="16"/>
  <c r="J4" i="16"/>
  <c r="J60" i="14"/>
  <c r="J59" i="14"/>
  <c r="J58" i="14"/>
  <c r="J57" i="14"/>
  <c r="J56" i="14"/>
  <c r="J55" i="14"/>
  <c r="J54" i="14"/>
  <c r="J50" i="14"/>
  <c r="J49" i="14"/>
  <c r="J48" i="14"/>
  <c r="J47" i="14"/>
  <c r="J46" i="14"/>
  <c r="J45" i="14"/>
  <c r="J44" i="14"/>
  <c r="J40" i="14"/>
  <c r="J39" i="14"/>
  <c r="J38" i="14"/>
  <c r="J37" i="14"/>
  <c r="J35" i="14"/>
  <c r="J34" i="14"/>
  <c r="J30" i="14"/>
  <c r="J29" i="14"/>
  <c r="J28" i="14"/>
  <c r="J27" i="14"/>
  <c r="J25" i="14"/>
  <c r="J24" i="14"/>
  <c r="J15" i="14"/>
  <c r="J17" i="14"/>
  <c r="J18" i="14"/>
  <c r="J19" i="14"/>
  <c r="J20" i="14"/>
  <c r="J14" i="14"/>
  <c r="J6" i="14"/>
  <c r="J7" i="14"/>
  <c r="J8" i="14"/>
  <c r="J9" i="14"/>
  <c r="J10" i="14"/>
  <c r="J5" i="14"/>
  <c r="J4" i="14"/>
  <c r="J42" i="12"/>
  <c r="J41" i="12"/>
  <c r="J40" i="12"/>
  <c r="J35" i="12"/>
  <c r="J34" i="12"/>
  <c r="J33" i="12"/>
  <c r="J32" i="12"/>
  <c r="J28" i="12"/>
  <c r="J26" i="12"/>
  <c r="J25" i="12"/>
  <c r="J21" i="12"/>
  <c r="J12" i="12"/>
  <c r="J14" i="12"/>
  <c r="J11" i="12"/>
  <c r="J7" i="12"/>
  <c r="J5" i="12"/>
  <c r="J4" i="12"/>
  <c r="J54" i="9"/>
  <c r="J53" i="9"/>
  <c r="J52" i="9"/>
  <c r="J51" i="9"/>
  <c r="J49" i="9"/>
  <c r="J45" i="9"/>
  <c r="J44" i="9"/>
  <c r="J43" i="9"/>
  <c r="J42" i="9"/>
  <c r="J40" i="9"/>
  <c r="J36" i="9"/>
  <c r="J35" i="9"/>
  <c r="J34" i="9"/>
  <c r="J33" i="9"/>
  <c r="J31" i="9"/>
  <c r="J27" i="9"/>
  <c r="J26" i="9"/>
  <c r="J25" i="9"/>
  <c r="J24" i="9"/>
  <c r="J22" i="9"/>
  <c r="J16" i="9"/>
  <c r="J17" i="9"/>
  <c r="J18" i="9"/>
  <c r="J13" i="9"/>
  <c r="J9" i="9"/>
  <c r="J4" i="9"/>
  <c r="J8" i="9"/>
  <c r="J7" i="9"/>
  <c r="J6" i="9"/>
  <c r="J59" i="1"/>
  <c r="J58" i="1"/>
  <c r="J57" i="1"/>
  <c r="J56" i="1"/>
  <c r="J55" i="1"/>
  <c r="J54" i="1"/>
  <c r="J45" i="1"/>
  <c r="J46" i="1"/>
  <c r="J47" i="1"/>
  <c r="J48" i="1"/>
  <c r="J49" i="1"/>
  <c r="J50" i="1"/>
  <c r="J44" i="1"/>
  <c r="J16" i="1"/>
  <c r="J17" i="1"/>
  <c r="J19" i="1"/>
  <c r="J20" i="1"/>
  <c r="J14" i="1"/>
  <c r="J15" i="1"/>
  <c r="J9" i="1"/>
  <c r="J10" i="1"/>
  <c r="J8" i="1"/>
  <c r="J6" i="1"/>
  <c r="J7" i="1"/>
  <c r="J5" i="1"/>
  <c r="J4" i="1"/>
  <c r="J30" i="1"/>
  <c r="J29" i="1"/>
  <c r="J28" i="1"/>
  <c r="J27" i="1"/>
  <c r="J26" i="1"/>
  <c r="J25" i="1"/>
  <c r="J35" i="1"/>
  <c r="J36" i="1"/>
  <c r="J37" i="1"/>
  <c r="J38" i="1"/>
  <c r="J39" i="1"/>
  <c r="J40" i="1"/>
  <c r="J34" i="1"/>
  <c r="J11" i="1" l="1"/>
  <c r="E6" i="19"/>
  <c r="J27" i="19"/>
  <c r="I27" i="19"/>
  <c r="F27" i="19"/>
  <c r="E27" i="19"/>
  <c r="J21" i="19"/>
  <c r="J16" i="19"/>
  <c r="J11" i="19"/>
  <c r="H11" i="19"/>
  <c r="G11" i="19"/>
  <c r="F11" i="19"/>
  <c r="E11" i="19"/>
  <c r="H6" i="19"/>
  <c r="G6" i="19"/>
  <c r="F6" i="19"/>
  <c r="F6" i="18"/>
  <c r="G6" i="18"/>
  <c r="H6" i="18"/>
  <c r="I6" i="18"/>
  <c r="J6" i="18"/>
  <c r="F11" i="18"/>
  <c r="G11" i="18"/>
  <c r="H11" i="18"/>
  <c r="I11" i="18"/>
  <c r="J11" i="18"/>
  <c r="H26" i="18"/>
  <c r="I26" i="18"/>
  <c r="J26" i="18"/>
  <c r="H31" i="18"/>
  <c r="I31" i="18"/>
  <c r="J31" i="18"/>
  <c r="E31" i="18"/>
  <c r="E26" i="18"/>
  <c r="E11" i="18"/>
  <c r="E6" i="18"/>
  <c r="J33" i="17"/>
  <c r="G33" i="17"/>
  <c r="F33" i="17"/>
  <c r="E33" i="17"/>
  <c r="J25" i="17"/>
  <c r="G25" i="17"/>
  <c r="F25" i="17"/>
  <c r="E25" i="17"/>
  <c r="J17" i="17"/>
  <c r="H9" i="17"/>
  <c r="I49" i="16"/>
  <c r="H49" i="16"/>
  <c r="G49" i="16"/>
  <c r="E49" i="16"/>
  <c r="I41" i="16"/>
  <c r="H41" i="16"/>
  <c r="G41" i="16"/>
  <c r="E41" i="16"/>
  <c r="I9" i="16"/>
  <c r="H9" i="16"/>
  <c r="G9" i="16"/>
  <c r="E9" i="16"/>
  <c r="J52" i="15"/>
  <c r="I52" i="15"/>
  <c r="J41" i="15"/>
  <c r="J31" i="15"/>
  <c r="J21" i="15"/>
  <c r="J37" i="13"/>
  <c r="I37" i="13"/>
  <c r="E37" i="13"/>
  <c r="J29" i="13"/>
  <c r="I29" i="13"/>
  <c r="H29" i="13"/>
  <c r="G29" i="13"/>
  <c r="F29" i="13"/>
  <c r="E29" i="13"/>
  <c r="J22" i="13"/>
  <c r="I22" i="13"/>
  <c r="H22" i="13"/>
  <c r="G22" i="13"/>
  <c r="F22" i="13"/>
  <c r="E22" i="13"/>
  <c r="J15" i="13"/>
  <c r="I15" i="13"/>
  <c r="H15" i="13"/>
  <c r="G15" i="13"/>
  <c r="F15" i="13"/>
  <c r="E15" i="13"/>
  <c r="J8" i="13"/>
  <c r="G8" i="13"/>
  <c r="F8" i="13"/>
  <c r="E8" i="13"/>
  <c r="F22" i="12"/>
  <c r="G22" i="12"/>
  <c r="H22" i="12"/>
  <c r="I22" i="12"/>
  <c r="J22" i="12"/>
  <c r="F29" i="12"/>
  <c r="G29" i="12"/>
  <c r="H29" i="12"/>
  <c r="I29" i="12"/>
  <c r="J29" i="12"/>
  <c r="E29" i="12"/>
  <c r="E22" i="12"/>
  <c r="J52" i="8"/>
  <c r="I52" i="8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<sst xmlns="http://schemas.openxmlformats.org/spreadsheetml/2006/main" count="1325" uniqueCount="95">
  <si>
    <t>지역</t>
    <phoneticPr fontId="1" type="noConversion"/>
  </si>
  <si>
    <t>도축장명</t>
    <phoneticPr fontId="1" type="noConversion"/>
  </si>
  <si>
    <t>품종</t>
    <phoneticPr fontId="1" type="noConversion"/>
  </si>
  <si>
    <t>도축장사용료</t>
    <phoneticPr fontId="1" type="noConversion"/>
  </si>
  <si>
    <t>부가세</t>
    <phoneticPr fontId="1" type="noConversion"/>
  </si>
  <si>
    <t>인지대</t>
    <phoneticPr fontId="1" type="noConversion"/>
  </si>
  <si>
    <t>등판수수료</t>
    <phoneticPr fontId="1" type="noConversion"/>
  </si>
  <si>
    <t>자조금</t>
    <phoneticPr fontId="1" type="noConversion"/>
  </si>
  <si>
    <t>계</t>
    <phoneticPr fontId="1" type="noConversion"/>
  </si>
  <si>
    <t>비고</t>
    <phoneticPr fontId="1" type="noConversion"/>
  </si>
  <si>
    <t>우(牛)</t>
    <phoneticPr fontId="1" type="noConversion"/>
  </si>
  <si>
    <t>제반도축수수료 현황(2013년 3월)</t>
    <phoneticPr fontId="1" type="noConversion"/>
  </si>
  <si>
    <t>평균</t>
    <phoneticPr fontId="1" type="noConversion"/>
  </si>
  <si>
    <t xml:space="preserve">한우♀
</t>
    <phoneticPr fontId="1" type="noConversion"/>
  </si>
  <si>
    <t>한우♂</t>
    <phoneticPr fontId="1" type="noConversion"/>
  </si>
  <si>
    <t>돈(豚)</t>
    <phoneticPr fontId="1" type="noConversion"/>
  </si>
  <si>
    <t>일반</t>
    <phoneticPr fontId="1" type="noConversion"/>
  </si>
  <si>
    <t>육가공</t>
    <phoneticPr fontId="1" type="noConversion"/>
  </si>
  <si>
    <t>돈(豚)</t>
    <phoneticPr fontId="1" type="noConversion"/>
  </si>
  <si>
    <r>
      <t>제반도축수수료 현황</t>
    </r>
    <r>
      <rPr>
        <b/>
        <sz val="11"/>
        <color theme="1"/>
        <rFont val="맑은 고딕"/>
        <family val="3"/>
        <charset val="129"/>
        <scheme val="minor"/>
      </rPr>
      <t>(2013년 3월)</t>
    </r>
    <phoneticPr fontId="1" type="noConversion"/>
  </si>
  <si>
    <r>
      <t>부산물 매입(도축장 거래)가격 현황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(2013년 3월)</t>
    </r>
    <phoneticPr fontId="1" type="noConversion"/>
  </si>
  <si>
    <t>머리</t>
    <phoneticPr fontId="1" type="noConversion"/>
  </si>
  <si>
    <t>족(1벌-4개)</t>
    <phoneticPr fontId="1" type="noConversion"/>
  </si>
  <si>
    <t>내장(1보)</t>
    <phoneticPr fontId="1" type="noConversion"/>
  </si>
  <si>
    <t>가죽(대)</t>
    <phoneticPr fontId="1" type="noConversion"/>
  </si>
  <si>
    <t>가죽(중)</t>
    <phoneticPr fontId="1" type="noConversion"/>
  </si>
  <si>
    <t>폐지방</t>
    <phoneticPr fontId="1" type="noConversion"/>
  </si>
  <si>
    <t>식용지방</t>
    <phoneticPr fontId="1" type="noConversion"/>
  </si>
  <si>
    <t>(단위: 원)</t>
    <phoneticPr fontId="1" type="noConversion"/>
  </si>
  <si>
    <t>한우♀</t>
    <phoneticPr fontId="1" type="noConversion"/>
  </si>
  <si>
    <t>한우♀</t>
    <phoneticPr fontId="1" type="noConversion"/>
  </si>
  <si>
    <t>육우</t>
    <phoneticPr fontId="1" type="noConversion"/>
  </si>
  <si>
    <t>젖소</t>
    <phoneticPr fontId="1" type="noConversion"/>
  </si>
  <si>
    <t>두,내장(1보)</t>
    <phoneticPr fontId="1" type="noConversion"/>
  </si>
  <si>
    <t>장족(1벌)</t>
    <phoneticPr fontId="1" type="noConversion"/>
  </si>
  <si>
    <t>폐지방</t>
    <phoneticPr fontId="1" type="noConversion"/>
  </si>
  <si>
    <t>A지방</t>
    <phoneticPr fontId="1" type="noConversion"/>
  </si>
  <si>
    <t>비고</t>
    <phoneticPr fontId="1" type="noConversion"/>
  </si>
  <si>
    <t>(단위: 원) 단. 지방은 원/kg</t>
    <phoneticPr fontId="1" type="noConversion"/>
  </si>
  <si>
    <t>충북</t>
    <phoneticPr fontId="1" type="noConversion"/>
  </si>
  <si>
    <t>경북</t>
    <phoneticPr fontId="1" type="noConversion"/>
  </si>
  <si>
    <t>전라</t>
    <phoneticPr fontId="1" type="noConversion"/>
  </si>
  <si>
    <t>장족 3000원/kg</t>
    <phoneticPr fontId="1" type="noConversion"/>
  </si>
  <si>
    <t>2500/두</t>
    <phoneticPr fontId="1" type="noConversion"/>
  </si>
  <si>
    <t>50/두</t>
    <phoneticPr fontId="1" type="noConversion"/>
  </si>
  <si>
    <t>5300/두</t>
    <phoneticPr fontId="1" type="noConversion"/>
  </si>
  <si>
    <t>250/kg</t>
    <phoneticPr fontId="1" type="noConversion"/>
  </si>
  <si>
    <t>2300(단족)</t>
    <phoneticPr fontId="1" type="noConversion"/>
  </si>
  <si>
    <t>80/두</t>
    <phoneticPr fontId="1" type="noConversion"/>
  </si>
  <si>
    <t>8000/kg</t>
    <phoneticPr fontId="1" type="noConversion"/>
  </si>
  <si>
    <t>170000(내장)</t>
    <phoneticPr fontId="1" type="noConversion"/>
  </si>
  <si>
    <t>120000(내장)</t>
    <phoneticPr fontId="1" type="noConversion"/>
  </si>
  <si>
    <t>7200/두</t>
    <phoneticPr fontId="1" type="noConversion"/>
  </si>
  <si>
    <t>젖소</t>
    <phoneticPr fontId="1" type="noConversion"/>
  </si>
  <si>
    <t>60/두</t>
    <phoneticPr fontId="1" type="noConversion"/>
  </si>
  <si>
    <t>5300/두</t>
    <phoneticPr fontId="1" type="noConversion"/>
  </si>
  <si>
    <t>3000/kg</t>
    <phoneticPr fontId="1" type="noConversion"/>
  </si>
  <si>
    <t>운송비 제외</t>
    <phoneticPr fontId="1" type="noConversion"/>
  </si>
  <si>
    <t>30000/두</t>
    <phoneticPr fontId="1" type="noConversion"/>
  </si>
  <si>
    <t>15000/두</t>
    <phoneticPr fontId="1" type="noConversion"/>
  </si>
  <si>
    <t>장족 7.1kg(두)</t>
    <phoneticPr fontId="1" type="noConversion"/>
  </si>
  <si>
    <t>12000/두</t>
    <phoneticPr fontId="1" type="noConversion"/>
  </si>
  <si>
    <t>21300/두</t>
    <phoneticPr fontId="1" type="noConversion"/>
  </si>
  <si>
    <t>19000/두</t>
    <phoneticPr fontId="1" type="noConversion"/>
  </si>
  <si>
    <t>상장도축기준</t>
    <phoneticPr fontId="1" type="noConversion"/>
  </si>
  <si>
    <t>사용료 평균</t>
    <phoneticPr fontId="1" type="noConversion"/>
  </si>
  <si>
    <t>경매</t>
    <phoneticPr fontId="1" type="noConversion"/>
  </si>
  <si>
    <t>경매</t>
    <phoneticPr fontId="1" type="noConversion"/>
  </si>
  <si>
    <t>6250/두</t>
    <phoneticPr fontId="1" type="noConversion"/>
  </si>
  <si>
    <t>박피: 321/kg</t>
    <phoneticPr fontId="1" type="noConversion"/>
  </si>
  <si>
    <t>탕박:300원/kg</t>
    <phoneticPr fontId="1" type="noConversion"/>
  </si>
  <si>
    <t>1500/두</t>
    <phoneticPr fontId="1" type="noConversion"/>
  </si>
  <si>
    <t>100/두</t>
    <phoneticPr fontId="1" type="noConversion"/>
  </si>
  <si>
    <t>6100/kg</t>
    <phoneticPr fontId="1" type="noConversion"/>
  </si>
  <si>
    <t>두,내장은 박피가격, 탕박은 390원</t>
    <phoneticPr fontId="1" type="noConversion"/>
  </si>
  <si>
    <t>충남</t>
    <phoneticPr fontId="1" type="noConversion"/>
  </si>
  <si>
    <t>경남</t>
    <phoneticPr fontId="1" type="noConversion"/>
  </si>
  <si>
    <t xml:space="preserve">수도권 </t>
    <phoneticPr fontId="1" type="noConversion"/>
  </si>
  <si>
    <t>한우♀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</si>
  <si>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</si>
  <si>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</si>
  <si>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</si>
  <si>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</si>
  <si>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</si>
  <si>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</si>
  <si>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</si>
  <si>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</si>
  <si>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</si>
  <si>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</si>
  <si>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</si>
  <si>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</si>
  <si>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</si>
  <si>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B</t>
    <phoneticPr fontId="1" type="noConversion"/>
  </si>
  <si>
    <t>D</t>
    <phoneticPr fontId="1" type="noConversion"/>
  </si>
  <si>
    <t>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</si>
</sst>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.0_-;\-* #,##0.0_-;_-* &quot;-&quot;??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6" fillId="0" borderId="1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41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1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41" fontId="12" fillId="0" borderId="1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4" zoomScaleNormal="100" workbookViewId="0">
      <selection activeCell="C70" sqref="C70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77</v>
      </c>
      <c r="B4" s="35" t="s">
        <v>10</v>
      </c>
      <c r="C4" s="35" t="s">
        <v>14</v>
      </c>
      <c r="D4" s="2" t="s">
        <v>79</v>
      </c>
      <c r="E4" s="4">
        <v>120000</v>
      </c>
      <c r="F4" s="4">
        <v>12000</v>
      </c>
      <c r="G4" s="4">
        <v>2000</v>
      </c>
      <c r="H4" s="4">
        <v>2000</v>
      </c>
      <c r="I4" s="4">
        <v>20000</v>
      </c>
      <c r="J4" s="4">
        <f t="shared" ref="J4:J10" si="0">E4+F4+G4+H4+I4</f>
        <v>156000</v>
      </c>
      <c r="K4" s="4"/>
    </row>
    <row r="5" spans="1:13" ht="15.75" customHeight="1">
      <c r="A5" s="33"/>
      <c r="B5" s="35"/>
      <c r="C5" s="35"/>
      <c r="D5" s="19" t="s">
        <v>80</v>
      </c>
      <c r="E5" s="4">
        <v>140000</v>
      </c>
      <c r="F5" s="4">
        <v>14000</v>
      </c>
      <c r="G5" s="4">
        <v>2000</v>
      </c>
      <c r="H5" s="4">
        <v>2000</v>
      </c>
      <c r="I5" s="4">
        <v>20000</v>
      </c>
      <c r="J5" s="17">
        <f t="shared" si="0"/>
        <v>178000</v>
      </c>
      <c r="K5" s="4"/>
    </row>
    <row r="6" spans="1:13" ht="15.75" customHeight="1">
      <c r="A6" s="33"/>
      <c r="B6" s="35"/>
      <c r="C6" s="35"/>
      <c r="D6" s="2" t="s">
        <v>81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f t="shared" si="0"/>
        <v>0</v>
      </c>
      <c r="K6" s="4"/>
    </row>
    <row r="7" spans="1:13" ht="15.75" customHeight="1">
      <c r="A7" s="33"/>
      <c r="B7" s="35"/>
      <c r="C7" s="35"/>
      <c r="D7" s="2" t="s">
        <v>82</v>
      </c>
      <c r="E7" s="4">
        <v>130000</v>
      </c>
      <c r="F7" s="4">
        <v>13000</v>
      </c>
      <c r="G7" s="4">
        <v>2000</v>
      </c>
      <c r="H7" s="4">
        <v>2000</v>
      </c>
      <c r="I7" s="4">
        <v>20000</v>
      </c>
      <c r="J7" s="4">
        <f t="shared" si="0"/>
        <v>167000</v>
      </c>
      <c r="K7" s="4"/>
    </row>
    <row r="8" spans="1:13" ht="15.75" customHeight="1">
      <c r="A8" s="33"/>
      <c r="B8" s="35"/>
      <c r="C8" s="35"/>
      <c r="D8" s="2" t="s">
        <v>83</v>
      </c>
      <c r="E8" s="4">
        <v>125000</v>
      </c>
      <c r="F8" s="4">
        <v>0</v>
      </c>
      <c r="G8" s="4">
        <v>2000</v>
      </c>
      <c r="H8" s="4">
        <v>2000</v>
      </c>
      <c r="I8" s="4">
        <v>20000</v>
      </c>
      <c r="J8" s="4">
        <f t="shared" si="0"/>
        <v>149000</v>
      </c>
      <c r="K8" s="4"/>
    </row>
    <row r="9" spans="1:13" ht="15.75" customHeight="1">
      <c r="A9" s="33"/>
      <c r="B9" s="35"/>
      <c r="C9" s="35"/>
      <c r="D9" s="2" t="s">
        <v>84</v>
      </c>
      <c r="E9" s="4">
        <v>130000</v>
      </c>
      <c r="F9" s="4">
        <v>13000</v>
      </c>
      <c r="G9" s="4">
        <v>2000</v>
      </c>
      <c r="H9" s="4">
        <v>2000</v>
      </c>
      <c r="I9" s="4">
        <v>20000</v>
      </c>
      <c r="J9" s="4">
        <f t="shared" si="0"/>
        <v>167000</v>
      </c>
      <c r="K9" s="4"/>
    </row>
    <row r="10" spans="1:13" ht="15.75" customHeight="1">
      <c r="A10" s="34"/>
      <c r="B10" s="35"/>
      <c r="C10" s="35"/>
      <c r="D10" s="22" t="s">
        <v>85</v>
      </c>
      <c r="E10" s="4">
        <v>118181</v>
      </c>
      <c r="F10" s="4">
        <v>11819</v>
      </c>
      <c r="G10" s="4">
        <v>2000</v>
      </c>
      <c r="H10" s="4">
        <v>2000</v>
      </c>
      <c r="I10" s="4">
        <v>20000</v>
      </c>
      <c r="J10" s="23">
        <f t="shared" si="0"/>
        <v>154000</v>
      </c>
      <c r="K10" s="4"/>
    </row>
    <row r="11" spans="1:13" ht="15.75" customHeight="1">
      <c r="A11" s="35" t="s">
        <v>12</v>
      </c>
      <c r="B11" s="35"/>
      <c r="C11" s="35"/>
      <c r="D11" s="35"/>
      <c r="E11" s="5">
        <f t="shared" ref="E11:J11" si="1">SUM(E4:E10)/6</f>
        <v>127196.83333333333</v>
      </c>
      <c r="F11" s="5">
        <f t="shared" si="1"/>
        <v>10636.5</v>
      </c>
      <c r="G11" s="5">
        <f t="shared" si="1"/>
        <v>2000</v>
      </c>
      <c r="H11" s="5">
        <f t="shared" si="1"/>
        <v>2000</v>
      </c>
      <c r="I11" s="5">
        <f t="shared" si="1"/>
        <v>20000</v>
      </c>
      <c r="J11" s="5">
        <f t="shared" si="1"/>
        <v>161833.33333333334</v>
      </c>
      <c r="K11" s="3"/>
    </row>
    <row r="12" spans="1:13" ht="15.75" customHeight="1"/>
    <row r="13" spans="1:13" ht="15.75" customHeight="1">
      <c r="A13" s="1" t="s">
        <v>0</v>
      </c>
      <c r="B13" s="36" t="s">
        <v>2</v>
      </c>
      <c r="C13" s="37"/>
      <c r="D13" s="1" t="s">
        <v>1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</row>
    <row r="14" spans="1:13" ht="15.75" customHeight="1">
      <c r="A14" s="32" t="s">
        <v>77</v>
      </c>
      <c r="B14" s="35" t="s">
        <v>10</v>
      </c>
      <c r="C14" s="40" t="s">
        <v>30</v>
      </c>
      <c r="D14" s="22" t="s">
        <v>79</v>
      </c>
      <c r="E14" s="4">
        <v>110000</v>
      </c>
      <c r="F14" s="4">
        <v>11000</v>
      </c>
      <c r="G14" s="4">
        <v>2000</v>
      </c>
      <c r="H14" s="4">
        <v>2000</v>
      </c>
      <c r="I14" s="4">
        <v>20000</v>
      </c>
      <c r="J14" s="23">
        <f>E14+F14+G14+H14+I14</f>
        <v>145000</v>
      </c>
      <c r="K14" s="4"/>
    </row>
    <row r="15" spans="1:13" ht="15.75" customHeight="1">
      <c r="A15" s="33"/>
      <c r="B15" s="35"/>
      <c r="C15" s="35"/>
      <c r="D15" s="19" t="s">
        <v>80</v>
      </c>
      <c r="E15" s="4">
        <v>140000</v>
      </c>
      <c r="F15" s="4">
        <v>14000</v>
      </c>
      <c r="G15" s="4">
        <v>2000</v>
      </c>
      <c r="H15" s="4">
        <v>2000</v>
      </c>
      <c r="I15" s="4">
        <v>20000</v>
      </c>
      <c r="J15" s="17">
        <f>E15+F15+G15+H15+I15</f>
        <v>178000</v>
      </c>
      <c r="K15" s="4"/>
    </row>
    <row r="16" spans="1:13" ht="15.75" customHeight="1">
      <c r="A16" s="33"/>
      <c r="B16" s="35"/>
      <c r="C16" s="35"/>
      <c r="D16" s="16" t="s">
        <v>81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ref="J16:J20" si="2">E16+F16+G16+H16+I16</f>
        <v>0</v>
      </c>
      <c r="K16" s="4"/>
    </row>
    <row r="17" spans="1:11" ht="15.75" customHeight="1">
      <c r="A17" s="33"/>
      <c r="B17" s="35"/>
      <c r="C17" s="35"/>
      <c r="D17" s="16" t="s">
        <v>82</v>
      </c>
      <c r="E17" s="4">
        <v>130000</v>
      </c>
      <c r="F17" s="4">
        <v>13000</v>
      </c>
      <c r="G17" s="4">
        <v>2000</v>
      </c>
      <c r="H17" s="4">
        <v>2000</v>
      </c>
      <c r="I17" s="4">
        <v>20000</v>
      </c>
      <c r="J17" s="4">
        <f t="shared" si="2"/>
        <v>167000</v>
      </c>
      <c r="K17" s="4"/>
    </row>
    <row r="18" spans="1:11" ht="15.75" customHeight="1">
      <c r="A18" s="33"/>
      <c r="B18" s="35"/>
      <c r="C18" s="35"/>
      <c r="D18" s="16" t="s">
        <v>83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/>
    </row>
    <row r="19" spans="1:11" ht="15.75" customHeight="1">
      <c r="A19" s="33"/>
      <c r="B19" s="35"/>
      <c r="C19" s="35"/>
      <c r="D19" s="16" t="s">
        <v>84</v>
      </c>
      <c r="E19" s="4">
        <v>130000</v>
      </c>
      <c r="F19" s="4">
        <v>13000</v>
      </c>
      <c r="G19" s="4">
        <v>2000</v>
      </c>
      <c r="H19" s="4">
        <v>2000</v>
      </c>
      <c r="I19" s="4">
        <v>20000</v>
      </c>
      <c r="J19" s="4">
        <f t="shared" si="2"/>
        <v>167000</v>
      </c>
      <c r="K19" s="4"/>
    </row>
    <row r="20" spans="1:11" ht="15.75" customHeight="1">
      <c r="A20" s="34"/>
      <c r="B20" s="35"/>
      <c r="C20" s="35"/>
      <c r="D20" s="26" t="s">
        <v>85</v>
      </c>
      <c r="E20" s="4">
        <v>118181</v>
      </c>
      <c r="F20" s="4">
        <v>11819</v>
      </c>
      <c r="G20" s="4">
        <v>2000</v>
      </c>
      <c r="H20" s="4">
        <v>2000</v>
      </c>
      <c r="I20" s="4">
        <v>20000</v>
      </c>
      <c r="J20" s="4">
        <f t="shared" si="2"/>
        <v>154000</v>
      </c>
      <c r="K20" s="4"/>
    </row>
    <row r="21" spans="1:11" ht="15.75" customHeight="1">
      <c r="A21" s="35" t="s">
        <v>12</v>
      </c>
      <c r="B21" s="35"/>
      <c r="C21" s="35"/>
      <c r="D21" s="35"/>
      <c r="E21" s="5">
        <f>SUM(E14:E20)/5</f>
        <v>125636.2</v>
      </c>
      <c r="F21" s="5">
        <f>SUM(F14:F20)/5</f>
        <v>12563.8</v>
      </c>
      <c r="G21" s="5">
        <f>SUM(G14:G20)/5</f>
        <v>2000</v>
      </c>
      <c r="H21" s="5">
        <f t="shared" ref="H21:J21" si="3">SUM(H14:H20)/5</f>
        <v>2000</v>
      </c>
      <c r="I21" s="5">
        <f t="shared" si="3"/>
        <v>20000</v>
      </c>
      <c r="J21" s="5">
        <f>(J14+J15+J17+J19+J20)/5</f>
        <v>162200</v>
      </c>
      <c r="K21" s="3"/>
    </row>
    <row r="22" spans="1:11" ht="15.75" customHeight="1"/>
    <row r="23" spans="1:11" ht="15.75" customHeight="1">
      <c r="A23" s="1" t="s">
        <v>0</v>
      </c>
      <c r="B23" s="36" t="s">
        <v>2</v>
      </c>
      <c r="C23" s="37"/>
      <c r="D23" s="1" t="s">
        <v>1</v>
      </c>
      <c r="E23" s="1" t="s">
        <v>3</v>
      </c>
      <c r="F23" s="1" t="s">
        <v>4</v>
      </c>
      <c r="G23" s="1" t="s">
        <v>5</v>
      </c>
      <c r="H23" s="1" t="s">
        <v>6</v>
      </c>
      <c r="I23" s="1" t="s">
        <v>7</v>
      </c>
      <c r="J23" s="1" t="s">
        <v>8</v>
      </c>
      <c r="K23" s="1" t="s">
        <v>9</v>
      </c>
    </row>
    <row r="24" spans="1:11" ht="15.75" customHeight="1">
      <c r="A24" s="32" t="s">
        <v>77</v>
      </c>
      <c r="B24" s="35" t="s">
        <v>10</v>
      </c>
      <c r="C24" s="35" t="s">
        <v>31</v>
      </c>
      <c r="D24" s="22" t="s">
        <v>79</v>
      </c>
      <c r="E24" s="4">
        <v>100000</v>
      </c>
      <c r="F24" s="4">
        <v>10000</v>
      </c>
      <c r="G24" s="4">
        <v>2000</v>
      </c>
      <c r="H24" s="4">
        <v>2000</v>
      </c>
      <c r="I24" s="4">
        <v>0</v>
      </c>
      <c r="J24" s="23">
        <v>114000</v>
      </c>
      <c r="K24" s="4"/>
    </row>
    <row r="25" spans="1:11" ht="15.75" customHeight="1">
      <c r="A25" s="33"/>
      <c r="B25" s="35"/>
      <c r="C25" s="35"/>
      <c r="D25" s="19" t="s">
        <v>80</v>
      </c>
      <c r="E25" s="4">
        <v>140000</v>
      </c>
      <c r="F25" s="4">
        <v>14000</v>
      </c>
      <c r="G25" s="4">
        <v>2000</v>
      </c>
      <c r="H25" s="4">
        <v>2000</v>
      </c>
      <c r="I25" s="4">
        <v>20000</v>
      </c>
      <c r="J25" s="17">
        <f t="shared" ref="J25:J30" si="4">E25+F25+G25+H25+I25</f>
        <v>178000</v>
      </c>
      <c r="K25" s="4"/>
    </row>
    <row r="26" spans="1:11" ht="15.75" customHeight="1">
      <c r="A26" s="33"/>
      <c r="B26" s="35"/>
      <c r="C26" s="35"/>
      <c r="D26" s="16" t="s">
        <v>81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f t="shared" si="4"/>
        <v>0</v>
      </c>
      <c r="K26" s="4"/>
    </row>
    <row r="27" spans="1:11" ht="15.75" customHeight="1">
      <c r="A27" s="33"/>
      <c r="B27" s="35"/>
      <c r="C27" s="35"/>
      <c r="D27" s="16" t="s">
        <v>82</v>
      </c>
      <c r="E27" s="4">
        <v>130000</v>
      </c>
      <c r="F27" s="4">
        <v>13000</v>
      </c>
      <c r="G27" s="4">
        <v>2000</v>
      </c>
      <c r="H27" s="4">
        <v>2000</v>
      </c>
      <c r="I27" s="4">
        <v>0</v>
      </c>
      <c r="J27" s="4">
        <f t="shared" si="4"/>
        <v>147000</v>
      </c>
      <c r="K27" s="4"/>
    </row>
    <row r="28" spans="1:11" ht="15.75" customHeight="1">
      <c r="A28" s="33"/>
      <c r="B28" s="35"/>
      <c r="C28" s="35"/>
      <c r="D28" s="16" t="s">
        <v>83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f t="shared" si="4"/>
        <v>0</v>
      </c>
      <c r="K28" s="4"/>
    </row>
    <row r="29" spans="1:11" ht="15.75" customHeight="1">
      <c r="A29" s="33"/>
      <c r="B29" s="35"/>
      <c r="C29" s="35"/>
      <c r="D29" s="16" t="s">
        <v>84</v>
      </c>
      <c r="E29" s="4">
        <v>130000</v>
      </c>
      <c r="F29" s="4">
        <v>13000</v>
      </c>
      <c r="G29" s="4">
        <v>2000</v>
      </c>
      <c r="H29" s="4">
        <v>2000</v>
      </c>
      <c r="I29" s="4">
        <v>0</v>
      </c>
      <c r="J29" s="4">
        <f t="shared" si="4"/>
        <v>147000</v>
      </c>
      <c r="K29" s="4"/>
    </row>
    <row r="30" spans="1:11" ht="15.75" customHeight="1">
      <c r="A30" s="34"/>
      <c r="B30" s="35"/>
      <c r="C30" s="35"/>
      <c r="D30" s="27" t="s">
        <v>85</v>
      </c>
      <c r="E30" s="4">
        <v>118181</v>
      </c>
      <c r="F30" s="4">
        <v>11819</v>
      </c>
      <c r="G30" s="4">
        <v>2000</v>
      </c>
      <c r="H30" s="4">
        <v>2000</v>
      </c>
      <c r="I30" s="4">
        <v>0</v>
      </c>
      <c r="J30" s="4">
        <f t="shared" si="4"/>
        <v>134000</v>
      </c>
      <c r="K30" s="4"/>
    </row>
    <row r="31" spans="1:11" ht="15.75" customHeight="1">
      <c r="A31" s="35" t="s">
        <v>12</v>
      </c>
      <c r="B31" s="35"/>
      <c r="C31" s="35"/>
      <c r="D31" s="35"/>
      <c r="E31" s="5">
        <f t="shared" ref="E31:J31" si="5">SUM(E24:E30)/5</f>
        <v>123636.2</v>
      </c>
      <c r="F31" s="5">
        <f t="shared" si="5"/>
        <v>12363.8</v>
      </c>
      <c r="G31" s="5">
        <f t="shared" si="5"/>
        <v>2000</v>
      </c>
      <c r="H31" s="5">
        <f t="shared" si="5"/>
        <v>2000</v>
      </c>
      <c r="I31" s="5">
        <f t="shared" si="5"/>
        <v>4000</v>
      </c>
      <c r="J31" s="5">
        <f>(J24+J25+J27+J29+J30)/5</f>
        <v>144000</v>
      </c>
      <c r="K31" s="3"/>
    </row>
    <row r="32" spans="1:11" ht="15.75" customHeight="1"/>
    <row r="33" spans="1:11" ht="15.75" customHeight="1">
      <c r="A33" s="1" t="s">
        <v>0</v>
      </c>
      <c r="B33" s="36" t="s">
        <v>2</v>
      </c>
      <c r="C33" s="37"/>
      <c r="D33" s="1" t="s">
        <v>1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</row>
    <row r="34" spans="1:11" ht="15.75" customHeight="1">
      <c r="A34" s="32" t="s">
        <v>77</v>
      </c>
      <c r="B34" s="35" t="s">
        <v>10</v>
      </c>
      <c r="C34" s="35" t="s">
        <v>32</v>
      </c>
      <c r="D34" s="22" t="s">
        <v>79</v>
      </c>
      <c r="E34" s="4">
        <v>90000</v>
      </c>
      <c r="F34" s="4">
        <v>9000</v>
      </c>
      <c r="G34" s="4">
        <v>2000</v>
      </c>
      <c r="H34" s="4">
        <v>2000</v>
      </c>
      <c r="I34" s="4"/>
      <c r="J34" s="23">
        <f>E34+F34+G34+H34+I34</f>
        <v>103000</v>
      </c>
      <c r="K34" s="4"/>
    </row>
    <row r="35" spans="1:11" ht="15.75" customHeight="1">
      <c r="A35" s="33"/>
      <c r="B35" s="35"/>
      <c r="C35" s="35"/>
      <c r="D35" s="19" t="s">
        <v>80</v>
      </c>
      <c r="E35" s="4">
        <v>140000</v>
      </c>
      <c r="F35" s="4">
        <v>14000</v>
      </c>
      <c r="G35" s="4">
        <v>2000</v>
      </c>
      <c r="H35" s="4">
        <v>2000</v>
      </c>
      <c r="I35" s="4">
        <v>20000</v>
      </c>
      <c r="J35" s="17">
        <f t="shared" ref="J35:J40" si="6">E35+F35+G35+H35+I35</f>
        <v>178000</v>
      </c>
      <c r="K35" s="4"/>
    </row>
    <row r="36" spans="1:11" ht="15.75" customHeight="1">
      <c r="A36" s="33"/>
      <c r="B36" s="35"/>
      <c r="C36" s="35"/>
      <c r="D36" s="16" t="s">
        <v>81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6"/>
        <v>0</v>
      </c>
      <c r="K36" s="4"/>
    </row>
    <row r="37" spans="1:11" ht="15.75" customHeight="1">
      <c r="A37" s="33"/>
      <c r="B37" s="35"/>
      <c r="C37" s="35"/>
      <c r="D37" s="16" t="s">
        <v>82</v>
      </c>
      <c r="E37" s="4">
        <v>130000</v>
      </c>
      <c r="F37" s="4">
        <v>13000</v>
      </c>
      <c r="G37" s="4">
        <v>2000</v>
      </c>
      <c r="H37" s="4">
        <v>2000</v>
      </c>
      <c r="I37" s="4"/>
      <c r="J37" s="4">
        <f t="shared" si="6"/>
        <v>147000</v>
      </c>
      <c r="K37" s="4"/>
    </row>
    <row r="38" spans="1:11" ht="15.75" customHeight="1">
      <c r="A38" s="33"/>
      <c r="B38" s="35"/>
      <c r="C38" s="35"/>
      <c r="D38" s="16" t="s">
        <v>83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f t="shared" si="6"/>
        <v>0</v>
      </c>
      <c r="K38" s="4"/>
    </row>
    <row r="39" spans="1:11" ht="15.75" customHeight="1">
      <c r="A39" s="33"/>
      <c r="B39" s="35"/>
      <c r="C39" s="35"/>
      <c r="D39" s="16" t="s">
        <v>84</v>
      </c>
      <c r="E39" s="4">
        <v>130000</v>
      </c>
      <c r="F39" s="4">
        <v>13000</v>
      </c>
      <c r="G39" s="4">
        <v>2000</v>
      </c>
      <c r="H39" s="4">
        <v>2000</v>
      </c>
      <c r="I39" s="4"/>
      <c r="J39" s="4">
        <f t="shared" si="6"/>
        <v>147000</v>
      </c>
      <c r="K39" s="4"/>
    </row>
    <row r="40" spans="1:11" ht="15.75" customHeight="1">
      <c r="A40" s="34"/>
      <c r="B40" s="35"/>
      <c r="C40" s="35"/>
      <c r="D40" s="27" t="s">
        <v>85</v>
      </c>
      <c r="E40" s="4">
        <v>118181</v>
      </c>
      <c r="F40" s="4">
        <v>11819</v>
      </c>
      <c r="G40" s="4">
        <v>2000</v>
      </c>
      <c r="H40" s="4">
        <v>2000</v>
      </c>
      <c r="I40" s="4"/>
      <c r="J40" s="4">
        <f t="shared" si="6"/>
        <v>134000</v>
      </c>
      <c r="K40" s="4"/>
    </row>
    <row r="41" spans="1:11" ht="15.75" customHeight="1">
      <c r="A41" s="35" t="s">
        <v>12</v>
      </c>
      <c r="B41" s="35"/>
      <c r="C41" s="35"/>
      <c r="D41" s="35"/>
      <c r="E41" s="5">
        <f>SUM(E34:E40)/5</f>
        <v>121636.2</v>
      </c>
      <c r="F41" s="5">
        <f>SUM(F34:F40)/5</f>
        <v>12163.8</v>
      </c>
      <c r="G41" s="5">
        <f t="shared" ref="G41:J41" si="7">SUM(G34:G40)/5</f>
        <v>2000</v>
      </c>
      <c r="H41" s="5">
        <f t="shared" si="7"/>
        <v>2000</v>
      </c>
      <c r="I41" s="5">
        <f t="shared" si="7"/>
        <v>4000</v>
      </c>
      <c r="J41" s="5">
        <f>(J34+J35+J37+J39+J40)/5</f>
        <v>141800</v>
      </c>
      <c r="K41" s="3"/>
    </row>
    <row r="42" spans="1:11" ht="15.75" customHeight="1"/>
    <row r="43" spans="1:11" ht="15.75" customHeight="1">
      <c r="A43" s="1" t="s">
        <v>0</v>
      </c>
      <c r="B43" s="36" t="s">
        <v>2</v>
      </c>
      <c r="C43" s="37"/>
      <c r="D43" s="1" t="s">
        <v>1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</row>
    <row r="44" spans="1:11" ht="15.75" customHeight="1">
      <c r="A44" s="32" t="s">
        <v>77</v>
      </c>
      <c r="B44" s="35" t="s">
        <v>15</v>
      </c>
      <c r="C44" s="35" t="s">
        <v>16</v>
      </c>
      <c r="D44" s="16" t="s">
        <v>79</v>
      </c>
      <c r="E44" s="4">
        <v>15000</v>
      </c>
      <c r="F44" s="4">
        <v>1500</v>
      </c>
      <c r="G44" s="4">
        <v>700</v>
      </c>
      <c r="H44" s="4">
        <v>400</v>
      </c>
      <c r="I44" s="4">
        <v>800</v>
      </c>
      <c r="J44" s="4">
        <f>E44+F44+G44+H44+I44</f>
        <v>18400</v>
      </c>
      <c r="K44" s="4"/>
    </row>
    <row r="45" spans="1:11" ht="15.75" customHeight="1">
      <c r="A45" s="33"/>
      <c r="B45" s="35"/>
      <c r="C45" s="35"/>
      <c r="D45" s="19" t="s">
        <v>80</v>
      </c>
      <c r="E45" s="4">
        <v>16500</v>
      </c>
      <c r="F45" s="4">
        <v>1650</v>
      </c>
      <c r="G45" s="4">
        <v>700</v>
      </c>
      <c r="H45" s="4">
        <v>400</v>
      </c>
      <c r="I45" s="4">
        <v>800</v>
      </c>
      <c r="J45" s="4">
        <f t="shared" ref="J45:J50" si="8">E45+F45+G45+H45+I45</f>
        <v>20050</v>
      </c>
      <c r="K45" s="4"/>
    </row>
    <row r="46" spans="1:11" ht="15.75" customHeight="1">
      <c r="A46" s="33"/>
      <c r="B46" s="35"/>
      <c r="C46" s="35"/>
      <c r="D46" s="16" t="s">
        <v>81</v>
      </c>
      <c r="E46" s="4">
        <v>25546</v>
      </c>
      <c r="F46" s="4">
        <v>2554</v>
      </c>
      <c r="G46" s="4">
        <v>700</v>
      </c>
      <c r="H46" s="4">
        <v>400</v>
      </c>
      <c r="I46" s="4">
        <v>800</v>
      </c>
      <c r="J46" s="21">
        <f t="shared" si="8"/>
        <v>30000</v>
      </c>
      <c r="K46" s="4"/>
    </row>
    <row r="47" spans="1:11" ht="15.75" customHeight="1">
      <c r="A47" s="33"/>
      <c r="B47" s="35"/>
      <c r="C47" s="35"/>
      <c r="D47" s="16" t="s">
        <v>82</v>
      </c>
      <c r="E47" s="4">
        <v>18700</v>
      </c>
      <c r="F47" s="4">
        <v>1870</v>
      </c>
      <c r="G47" s="4">
        <v>700</v>
      </c>
      <c r="H47" s="4">
        <v>400</v>
      </c>
      <c r="I47" s="4">
        <v>800</v>
      </c>
      <c r="J47" s="4">
        <f t="shared" si="8"/>
        <v>22470</v>
      </c>
      <c r="K47" s="4"/>
    </row>
    <row r="48" spans="1:11" ht="15.75" customHeight="1">
      <c r="A48" s="33"/>
      <c r="B48" s="35"/>
      <c r="C48" s="35"/>
      <c r="D48" s="16" t="s">
        <v>83</v>
      </c>
      <c r="E48" s="4">
        <v>17500</v>
      </c>
      <c r="F48" s="4">
        <v>0</v>
      </c>
      <c r="G48" s="4">
        <v>700</v>
      </c>
      <c r="H48" s="4">
        <v>400</v>
      </c>
      <c r="I48" s="4">
        <v>800</v>
      </c>
      <c r="J48" s="4">
        <f t="shared" si="8"/>
        <v>19400</v>
      </c>
      <c r="K48" s="4"/>
    </row>
    <row r="49" spans="1:11" ht="15.75" customHeight="1">
      <c r="A49" s="33"/>
      <c r="B49" s="35"/>
      <c r="C49" s="35"/>
      <c r="D49" s="16" t="s">
        <v>84</v>
      </c>
      <c r="E49" s="4">
        <v>16000</v>
      </c>
      <c r="F49" s="4">
        <v>1600</v>
      </c>
      <c r="G49" s="4">
        <v>700</v>
      </c>
      <c r="H49" s="4">
        <v>400</v>
      </c>
      <c r="I49" s="4">
        <v>800</v>
      </c>
      <c r="J49" s="4">
        <f t="shared" si="8"/>
        <v>19500</v>
      </c>
      <c r="K49" s="4"/>
    </row>
    <row r="50" spans="1:11" ht="15.75" customHeight="1">
      <c r="A50" s="34"/>
      <c r="B50" s="35"/>
      <c r="C50" s="35"/>
      <c r="D50" s="22" t="s">
        <v>85</v>
      </c>
      <c r="E50" s="4">
        <v>11909</v>
      </c>
      <c r="F50" s="4">
        <v>1191</v>
      </c>
      <c r="G50" s="4">
        <v>700</v>
      </c>
      <c r="H50" s="4">
        <v>400</v>
      </c>
      <c r="I50" s="4">
        <v>800</v>
      </c>
      <c r="J50" s="23">
        <f t="shared" si="8"/>
        <v>15000</v>
      </c>
      <c r="K50" s="4"/>
    </row>
    <row r="51" spans="1:11" ht="15.75" customHeight="1">
      <c r="A51" s="35" t="s">
        <v>12</v>
      </c>
      <c r="B51" s="35"/>
      <c r="C51" s="35"/>
      <c r="D51" s="35"/>
      <c r="E51" s="5">
        <f>SUM(E44:E50)/7</f>
        <v>17307.857142857141</v>
      </c>
      <c r="F51" s="5">
        <f t="shared" ref="F51" si="9">SUM(F44:F50)/7</f>
        <v>1480.7142857142858</v>
      </c>
      <c r="G51" s="5">
        <f t="shared" ref="G51" si="10">SUM(G44:G50)/7</f>
        <v>700</v>
      </c>
      <c r="H51" s="5">
        <f t="shared" ref="H51" si="11">SUM(H44:H50)/7</f>
        <v>400</v>
      </c>
      <c r="I51" s="5">
        <f t="shared" ref="I51" si="12">SUM(I44:I50)/7</f>
        <v>800</v>
      </c>
      <c r="J51" s="5">
        <f>(J44+J45+J46+J47+J48+J49+J50)/7</f>
        <v>20688.571428571428</v>
      </c>
      <c r="K51" s="3"/>
    </row>
    <row r="52" spans="1:11" ht="15.75" customHeight="1"/>
    <row r="53" spans="1:11" ht="15.75" customHeight="1">
      <c r="A53" s="1" t="s">
        <v>0</v>
      </c>
      <c r="B53" s="36" t="s">
        <v>2</v>
      </c>
      <c r="C53" s="37"/>
      <c r="D53" s="1" t="s">
        <v>1</v>
      </c>
      <c r="E53" s="1" t="s">
        <v>3</v>
      </c>
      <c r="F53" s="1" t="s">
        <v>4</v>
      </c>
      <c r="G53" s="1" t="s">
        <v>5</v>
      </c>
      <c r="H53" s="1" t="s">
        <v>6</v>
      </c>
      <c r="I53" s="1" t="s">
        <v>7</v>
      </c>
      <c r="J53" s="1" t="s">
        <v>8</v>
      </c>
      <c r="K53" s="1" t="s">
        <v>9</v>
      </c>
    </row>
    <row r="54" spans="1:11" ht="15.75" customHeight="1">
      <c r="A54" s="32" t="s">
        <v>77</v>
      </c>
      <c r="B54" s="35" t="s">
        <v>18</v>
      </c>
      <c r="C54" s="35" t="s">
        <v>17</v>
      </c>
      <c r="D54" s="16" t="s">
        <v>79</v>
      </c>
      <c r="E54" s="4">
        <v>13500</v>
      </c>
      <c r="F54" s="4">
        <v>1350</v>
      </c>
      <c r="G54" s="4">
        <v>700</v>
      </c>
      <c r="H54" s="4">
        <v>400</v>
      </c>
      <c r="I54" s="4">
        <v>800</v>
      </c>
      <c r="J54" s="4">
        <f>E54+F54+G54+H54+I54</f>
        <v>16750</v>
      </c>
      <c r="K54" s="4"/>
    </row>
    <row r="55" spans="1:11" ht="15.75" customHeight="1">
      <c r="A55" s="33"/>
      <c r="B55" s="35"/>
      <c r="C55" s="35"/>
      <c r="D55" s="19" t="s">
        <v>80</v>
      </c>
      <c r="E55" s="4">
        <v>17000</v>
      </c>
      <c r="F55" s="4">
        <v>1700</v>
      </c>
      <c r="G55" s="4">
        <v>700</v>
      </c>
      <c r="H55" s="4">
        <v>400</v>
      </c>
      <c r="I55" s="4">
        <v>800</v>
      </c>
      <c r="J55" s="21">
        <f t="shared" ref="J55:J59" si="13">E55+F55+G55+H55+I55</f>
        <v>20600</v>
      </c>
      <c r="K55" s="4"/>
    </row>
    <row r="56" spans="1:11" ht="15.75" customHeight="1">
      <c r="A56" s="33"/>
      <c r="B56" s="35"/>
      <c r="C56" s="35"/>
      <c r="D56" s="16" t="s">
        <v>81</v>
      </c>
      <c r="E56" s="4">
        <v>14363</v>
      </c>
      <c r="F56" s="4">
        <v>1437</v>
      </c>
      <c r="G56" s="4">
        <v>700</v>
      </c>
      <c r="H56" s="4">
        <v>400</v>
      </c>
      <c r="I56" s="4">
        <v>800</v>
      </c>
      <c r="J56" s="4">
        <f t="shared" si="13"/>
        <v>17700</v>
      </c>
      <c r="K56" s="4"/>
    </row>
    <row r="57" spans="1:11" ht="15.75" customHeight="1">
      <c r="A57" s="33"/>
      <c r="B57" s="35"/>
      <c r="C57" s="35"/>
      <c r="D57" s="16" t="s">
        <v>82</v>
      </c>
      <c r="E57" s="4">
        <v>15000</v>
      </c>
      <c r="F57" s="4">
        <v>1500</v>
      </c>
      <c r="G57" s="4">
        <v>700</v>
      </c>
      <c r="H57" s="4">
        <v>400</v>
      </c>
      <c r="I57" s="4">
        <v>800</v>
      </c>
      <c r="J57" s="4">
        <f t="shared" si="13"/>
        <v>18400</v>
      </c>
      <c r="K57" s="4"/>
    </row>
    <row r="58" spans="1:11" ht="15.75" customHeight="1">
      <c r="A58" s="33"/>
      <c r="B58" s="35"/>
      <c r="C58" s="35"/>
      <c r="D58" s="16" t="s">
        <v>83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f t="shared" si="13"/>
        <v>0</v>
      </c>
      <c r="K58" s="4"/>
    </row>
    <row r="59" spans="1:11" ht="15.75" customHeight="1">
      <c r="A59" s="33"/>
      <c r="B59" s="35"/>
      <c r="C59" s="35"/>
      <c r="D59" s="22" t="s">
        <v>84</v>
      </c>
      <c r="E59" s="4">
        <v>13000</v>
      </c>
      <c r="F59" s="4">
        <v>1300</v>
      </c>
      <c r="G59" s="4">
        <v>700</v>
      </c>
      <c r="H59" s="4">
        <v>400</v>
      </c>
      <c r="I59" s="4">
        <v>800</v>
      </c>
      <c r="J59" s="23">
        <f t="shared" si="13"/>
        <v>16200</v>
      </c>
      <c r="K59" s="4"/>
    </row>
    <row r="60" spans="1:11" ht="15.75" customHeight="1">
      <c r="A60" s="34"/>
      <c r="B60" s="35"/>
      <c r="C60" s="35"/>
      <c r="D60" s="26" t="s">
        <v>85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/>
    </row>
    <row r="61" spans="1:11" ht="15.75" customHeight="1">
      <c r="A61" s="35" t="s">
        <v>12</v>
      </c>
      <c r="B61" s="35"/>
      <c r="C61" s="35"/>
      <c r="D61" s="35"/>
      <c r="E61" s="5">
        <f>SUM(E54:E60)/5</f>
        <v>14572.6</v>
      </c>
      <c r="F61" s="5">
        <f t="shared" ref="F61:J61" si="14">SUM(F54:F60)/5</f>
        <v>1457.4</v>
      </c>
      <c r="G61" s="5">
        <f t="shared" si="14"/>
        <v>700</v>
      </c>
      <c r="H61" s="5">
        <f t="shared" si="14"/>
        <v>400</v>
      </c>
      <c r="I61" s="5">
        <f t="shared" si="14"/>
        <v>800</v>
      </c>
      <c r="J61" s="5">
        <f>(J54+J55+J56+J57+J59)/5</f>
        <v>17930</v>
      </c>
      <c r="K61" s="3"/>
    </row>
    <row r="62" spans="1:11" ht="24" customHeight="1"/>
  </sheetData>
  <mergeCells count="32">
    <mergeCell ref="A31:D31"/>
    <mergeCell ref="A14:A20"/>
    <mergeCell ref="A24:A30"/>
    <mergeCell ref="A61:D61"/>
    <mergeCell ref="B34:B40"/>
    <mergeCell ref="C34:C40"/>
    <mergeCell ref="A41:D41"/>
    <mergeCell ref="B43:C43"/>
    <mergeCell ref="B44:B50"/>
    <mergeCell ref="C44:C50"/>
    <mergeCell ref="A51:D51"/>
    <mergeCell ref="B53:C53"/>
    <mergeCell ref="B54:B60"/>
    <mergeCell ref="C54:C60"/>
    <mergeCell ref="A34:A40"/>
    <mergeCell ref="A44:A50"/>
    <mergeCell ref="A54:A60"/>
    <mergeCell ref="C4:C10"/>
    <mergeCell ref="B3:C3"/>
    <mergeCell ref="B4:B10"/>
    <mergeCell ref="A1:K1"/>
    <mergeCell ref="A2:K2"/>
    <mergeCell ref="A4:A10"/>
    <mergeCell ref="B33:C33"/>
    <mergeCell ref="A11:D11"/>
    <mergeCell ref="B13:C13"/>
    <mergeCell ref="B14:B20"/>
    <mergeCell ref="C14:C20"/>
    <mergeCell ref="A21:D21"/>
    <mergeCell ref="B23:C23"/>
    <mergeCell ref="B24:B30"/>
    <mergeCell ref="C24:C3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16" zoomScaleNormal="100" workbookViewId="0">
      <selection activeCell="D37" sqref="D37:D4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5" width="12.75" customWidth="1"/>
    <col min="6" max="11" width="12.375" customWidth="1"/>
    <col min="12" max="13" width="12.125" customWidth="1"/>
  </cols>
  <sheetData>
    <row r="1" spans="1:13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3" ht="15.75" customHeight="1">
      <c r="A4" s="32" t="s">
        <v>76</v>
      </c>
      <c r="B4" s="35" t="s">
        <v>10</v>
      </c>
      <c r="C4" s="35" t="s">
        <v>14</v>
      </c>
      <c r="D4" s="16" t="s">
        <v>79</v>
      </c>
      <c r="E4" s="4" t="s">
        <v>66</v>
      </c>
      <c r="F4" s="4" t="s">
        <v>67</v>
      </c>
      <c r="G4" s="4" t="s">
        <v>66</v>
      </c>
      <c r="H4" s="17">
        <v>96810</v>
      </c>
      <c r="I4" s="17">
        <v>71150</v>
      </c>
      <c r="J4" s="4">
        <v>0</v>
      </c>
      <c r="K4" s="4" t="s">
        <v>68</v>
      </c>
    </row>
    <row r="5" spans="1:13" ht="15.75" customHeight="1">
      <c r="A5" s="33"/>
      <c r="B5" s="35"/>
      <c r="C5" s="35"/>
      <c r="D5" s="16" t="s">
        <v>80</v>
      </c>
      <c r="E5" s="4">
        <v>0</v>
      </c>
      <c r="F5" s="4">
        <v>0</v>
      </c>
      <c r="G5" s="4">
        <v>0</v>
      </c>
      <c r="H5" s="4">
        <v>67000</v>
      </c>
      <c r="I5" s="4">
        <v>57000</v>
      </c>
      <c r="J5" s="17">
        <v>450</v>
      </c>
      <c r="K5" s="4"/>
    </row>
    <row r="6" spans="1:13" ht="15.75" customHeight="1">
      <c r="A6" s="33"/>
      <c r="B6" s="35"/>
      <c r="C6" s="35"/>
      <c r="D6" s="16" t="s">
        <v>81</v>
      </c>
      <c r="E6" s="17">
        <v>80000</v>
      </c>
      <c r="F6" s="29">
        <v>10000</v>
      </c>
      <c r="G6" s="17">
        <v>40000</v>
      </c>
      <c r="H6" s="4">
        <v>50000</v>
      </c>
      <c r="I6" s="29">
        <v>35000</v>
      </c>
      <c r="J6" s="29">
        <v>200</v>
      </c>
      <c r="K6" s="17">
        <v>400</v>
      </c>
    </row>
    <row r="7" spans="1:13" ht="15.75" customHeight="1">
      <c r="A7" s="33"/>
      <c r="B7" s="35"/>
      <c r="C7" s="35"/>
      <c r="D7" s="22" t="s">
        <v>93</v>
      </c>
      <c r="E7" s="4">
        <v>0</v>
      </c>
      <c r="F7" s="4">
        <v>0</v>
      </c>
      <c r="G7" s="4">
        <v>0</v>
      </c>
      <c r="H7" s="4">
        <v>71310</v>
      </c>
      <c r="I7" s="4">
        <v>0</v>
      </c>
      <c r="J7" s="4" t="s">
        <v>73</v>
      </c>
      <c r="K7" s="4"/>
    </row>
    <row r="8" spans="1:13" ht="15.75" customHeight="1">
      <c r="A8" s="34"/>
      <c r="B8" s="35"/>
      <c r="C8" s="35"/>
      <c r="D8" s="19" t="s">
        <v>90</v>
      </c>
      <c r="E8" s="29">
        <v>45000</v>
      </c>
      <c r="F8" s="17">
        <v>40000</v>
      </c>
      <c r="G8" s="29">
        <v>35000</v>
      </c>
      <c r="H8" s="29">
        <v>45000</v>
      </c>
      <c r="I8" s="4">
        <v>40000</v>
      </c>
      <c r="J8" s="4">
        <v>300</v>
      </c>
      <c r="K8" s="4"/>
    </row>
    <row r="9" spans="1:13" ht="15.75" customHeight="1">
      <c r="A9" s="35" t="s">
        <v>12</v>
      </c>
      <c r="B9" s="35"/>
      <c r="C9" s="35"/>
      <c r="D9" s="35"/>
      <c r="E9" s="5">
        <f>SUM(E4:E8)/2</f>
        <v>62500</v>
      </c>
      <c r="F9" s="5">
        <f t="shared" ref="F9:G9" si="0">SUM(F4:F8)/2</f>
        <v>25000</v>
      </c>
      <c r="G9" s="5">
        <f t="shared" si="0"/>
        <v>37500</v>
      </c>
      <c r="H9" s="5">
        <f t="shared" ref="H9" si="1">SUM(H4:H8)/5</f>
        <v>66024</v>
      </c>
      <c r="I9" s="5">
        <f>SUM(I4:I8)/4</f>
        <v>50787.5</v>
      </c>
      <c r="J9" s="5">
        <f>SUM(J4:J8)/53</f>
        <v>17.924528301886792</v>
      </c>
      <c r="K9" s="3">
        <v>400</v>
      </c>
    </row>
    <row r="10" spans="1:13" ht="15.75" customHeight="1"/>
    <row r="11" spans="1:13" ht="15.75" customHeight="1">
      <c r="A11" s="1" t="s">
        <v>0</v>
      </c>
      <c r="B11" s="36" t="s">
        <v>2</v>
      </c>
      <c r="C11" s="37"/>
      <c r="D11" s="1" t="s">
        <v>1</v>
      </c>
      <c r="E11" s="1" t="s">
        <v>21</v>
      </c>
      <c r="F11" s="1" t="s">
        <v>22</v>
      </c>
      <c r="G11" s="1" t="s">
        <v>23</v>
      </c>
      <c r="H11" s="1" t="s">
        <v>24</v>
      </c>
      <c r="I11" s="1" t="s">
        <v>25</v>
      </c>
      <c r="J11" s="1" t="s">
        <v>26</v>
      </c>
      <c r="K11" s="1" t="s">
        <v>27</v>
      </c>
    </row>
    <row r="12" spans="1:13" ht="15.75" customHeight="1">
      <c r="A12" s="32" t="s">
        <v>76</v>
      </c>
      <c r="B12" s="35" t="s">
        <v>10</v>
      </c>
      <c r="C12" s="40" t="s">
        <v>13</v>
      </c>
      <c r="D12" s="16" t="s">
        <v>79</v>
      </c>
      <c r="E12" s="4" t="s">
        <v>66</v>
      </c>
      <c r="F12" s="4" t="s">
        <v>67</v>
      </c>
      <c r="G12" s="4" t="s">
        <v>66</v>
      </c>
      <c r="H12" s="17">
        <v>89810</v>
      </c>
      <c r="I12" s="17">
        <v>64150</v>
      </c>
      <c r="J12" s="4"/>
      <c r="K12" s="4"/>
    </row>
    <row r="13" spans="1:13" ht="15.75" customHeight="1">
      <c r="A13" s="33"/>
      <c r="B13" s="35"/>
      <c r="C13" s="35"/>
      <c r="D13" s="16" t="s">
        <v>80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/>
      <c r="K13" s="4"/>
    </row>
    <row r="14" spans="1:13" ht="15.75" customHeight="1">
      <c r="A14" s="33"/>
      <c r="B14" s="35"/>
      <c r="C14" s="35"/>
      <c r="D14" s="16" t="s">
        <v>81</v>
      </c>
      <c r="E14" s="17">
        <v>50000</v>
      </c>
      <c r="F14" s="17">
        <v>60000</v>
      </c>
      <c r="G14" s="17">
        <v>30000</v>
      </c>
      <c r="H14" s="4">
        <v>50000</v>
      </c>
      <c r="I14" s="4">
        <v>35000</v>
      </c>
      <c r="J14" s="4"/>
      <c r="K14" s="4"/>
    </row>
    <row r="15" spans="1:13" ht="15.75" customHeight="1">
      <c r="A15" s="33"/>
      <c r="B15" s="35"/>
      <c r="C15" s="35"/>
      <c r="D15" s="22" t="s">
        <v>93</v>
      </c>
      <c r="E15" s="4">
        <v>0</v>
      </c>
      <c r="F15" s="4">
        <v>0</v>
      </c>
      <c r="G15" s="4">
        <v>0</v>
      </c>
      <c r="H15" s="4">
        <v>64310</v>
      </c>
      <c r="I15" s="4">
        <v>0</v>
      </c>
      <c r="J15" s="4"/>
      <c r="K15" s="4"/>
    </row>
    <row r="16" spans="1:13" ht="15.75" customHeight="1">
      <c r="A16" s="34"/>
      <c r="B16" s="35"/>
      <c r="C16" s="35"/>
      <c r="D16" s="19" t="s">
        <v>90</v>
      </c>
      <c r="E16" s="29">
        <v>30000</v>
      </c>
      <c r="F16" s="29">
        <v>30000</v>
      </c>
      <c r="G16" s="29">
        <v>20000</v>
      </c>
      <c r="H16" s="29">
        <v>35000</v>
      </c>
      <c r="I16" s="29">
        <v>30000</v>
      </c>
      <c r="J16" s="4"/>
      <c r="K16" s="4"/>
    </row>
    <row r="17" spans="1:13" ht="15.75" customHeight="1">
      <c r="A17" s="35" t="s">
        <v>12</v>
      </c>
      <c r="B17" s="35"/>
      <c r="C17" s="35"/>
      <c r="D17" s="35"/>
      <c r="E17" s="5">
        <f>SUM(E12:E16)/2</f>
        <v>40000</v>
      </c>
      <c r="F17" s="5">
        <f t="shared" ref="F17:G17" si="2">SUM(F12:F16)/2</f>
        <v>45000</v>
      </c>
      <c r="G17" s="5">
        <f t="shared" si="2"/>
        <v>25000</v>
      </c>
      <c r="H17" s="5">
        <f>SUM(H12:H16)/4</f>
        <v>59780</v>
      </c>
      <c r="I17" s="5">
        <f>SUM(I12:I16)/3</f>
        <v>43050</v>
      </c>
      <c r="J17" s="5">
        <f t="shared" ref="J17" si="3">SUM(J12:J16)/5</f>
        <v>0</v>
      </c>
      <c r="K17" s="3"/>
    </row>
    <row r="18" spans="1:13" ht="15.75" customHeight="1"/>
    <row r="19" spans="1:13" ht="15.75" customHeight="1">
      <c r="A19" s="1" t="s">
        <v>0</v>
      </c>
      <c r="B19" s="36" t="s">
        <v>2</v>
      </c>
      <c r="C19" s="37"/>
      <c r="D19" s="1" t="s">
        <v>1</v>
      </c>
      <c r="E19" s="1" t="s">
        <v>21</v>
      </c>
      <c r="F19" s="1" t="s">
        <v>22</v>
      </c>
      <c r="G19" s="1" t="s">
        <v>23</v>
      </c>
      <c r="H19" s="1" t="s">
        <v>24</v>
      </c>
      <c r="I19" s="1" t="s">
        <v>25</v>
      </c>
      <c r="J19" s="1" t="s">
        <v>26</v>
      </c>
      <c r="K19" s="1" t="s">
        <v>27</v>
      </c>
    </row>
    <row r="20" spans="1:13" ht="15.75" customHeight="1">
      <c r="A20" s="32" t="s">
        <v>76</v>
      </c>
      <c r="B20" s="35" t="s">
        <v>10</v>
      </c>
      <c r="C20" s="35" t="s">
        <v>31</v>
      </c>
      <c r="D20" s="16" t="s">
        <v>79</v>
      </c>
      <c r="E20" s="4" t="s">
        <v>66</v>
      </c>
      <c r="F20" s="4" t="s">
        <v>67</v>
      </c>
      <c r="G20" s="4" t="s">
        <v>66</v>
      </c>
      <c r="H20" s="4">
        <v>96810</v>
      </c>
      <c r="I20" s="4">
        <v>71150</v>
      </c>
      <c r="J20" s="4"/>
      <c r="K20" s="4"/>
      <c r="M20" s="28"/>
    </row>
    <row r="21" spans="1:13" ht="15.75" customHeight="1">
      <c r="A21" s="33"/>
      <c r="B21" s="35"/>
      <c r="C21" s="35"/>
      <c r="D21" s="16" t="s">
        <v>80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</row>
    <row r="22" spans="1:13" ht="15.75" customHeight="1">
      <c r="A22" s="33"/>
      <c r="B22" s="35"/>
      <c r="C22" s="35"/>
      <c r="D22" s="16" t="s">
        <v>81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/>
      <c r="K22" s="4"/>
    </row>
    <row r="23" spans="1:13" ht="15.75" customHeight="1">
      <c r="A23" s="33"/>
      <c r="B23" s="35"/>
      <c r="C23" s="35"/>
      <c r="D23" s="22" t="s">
        <v>93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/>
      <c r="K23" s="4"/>
    </row>
    <row r="24" spans="1:13" ht="15.75" customHeight="1">
      <c r="A24" s="34"/>
      <c r="B24" s="35"/>
      <c r="C24" s="35"/>
      <c r="D24" s="19" t="s">
        <v>90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/>
      <c r="K24" s="4"/>
    </row>
    <row r="25" spans="1:13" ht="15.75" customHeight="1">
      <c r="A25" s="35" t="s">
        <v>12</v>
      </c>
      <c r="B25" s="35"/>
      <c r="C25" s="35"/>
      <c r="D25" s="35"/>
      <c r="E25" s="5">
        <f>SUM(E20:E24)/5</f>
        <v>0</v>
      </c>
      <c r="F25" s="5">
        <f t="shared" ref="F25:J25" si="4">SUM(F20:F24)/5</f>
        <v>0</v>
      </c>
      <c r="G25" s="5">
        <f t="shared" si="4"/>
        <v>0</v>
      </c>
      <c r="H25" s="5">
        <f>SUM(H20:H24)/1</f>
        <v>96810</v>
      </c>
      <c r="I25" s="5">
        <f>SUM(I20:I24)/1</f>
        <v>71150</v>
      </c>
      <c r="J25" s="5">
        <f t="shared" si="4"/>
        <v>0</v>
      </c>
      <c r="K25" s="3"/>
    </row>
    <row r="26" spans="1:13" ht="15.75" customHeight="1"/>
    <row r="27" spans="1:13" ht="15.75" customHeight="1">
      <c r="A27" s="1" t="s">
        <v>0</v>
      </c>
      <c r="B27" s="36" t="s">
        <v>2</v>
      </c>
      <c r="C27" s="37"/>
      <c r="D27" s="1" t="s">
        <v>1</v>
      </c>
      <c r="E27" s="1" t="s">
        <v>21</v>
      </c>
      <c r="F27" s="1" t="s">
        <v>22</v>
      </c>
      <c r="G27" s="1" t="s">
        <v>23</v>
      </c>
      <c r="H27" s="1" t="s">
        <v>24</v>
      </c>
      <c r="I27" s="1" t="s">
        <v>25</v>
      </c>
      <c r="J27" s="1" t="s">
        <v>26</v>
      </c>
      <c r="K27" s="1" t="s">
        <v>27</v>
      </c>
    </row>
    <row r="28" spans="1:13" ht="15.75" customHeight="1">
      <c r="A28" s="32" t="s">
        <v>76</v>
      </c>
      <c r="B28" s="35" t="s">
        <v>10</v>
      </c>
      <c r="C28" s="35" t="s">
        <v>53</v>
      </c>
      <c r="D28" s="16" t="s">
        <v>79</v>
      </c>
      <c r="E28" s="4" t="s">
        <v>66</v>
      </c>
      <c r="F28" s="4" t="s">
        <v>67</v>
      </c>
      <c r="G28" s="4" t="s">
        <v>66</v>
      </c>
      <c r="H28" s="4">
        <v>89810</v>
      </c>
      <c r="I28" s="4">
        <v>64150</v>
      </c>
      <c r="J28" s="4"/>
      <c r="K28" s="4"/>
    </row>
    <row r="29" spans="1:13" ht="15.75" customHeight="1">
      <c r="A29" s="33"/>
      <c r="B29" s="35"/>
      <c r="C29" s="35"/>
      <c r="D29" s="16" t="s">
        <v>80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/>
      <c r="K29" s="4"/>
    </row>
    <row r="30" spans="1:13" ht="15.75" customHeight="1">
      <c r="A30" s="33"/>
      <c r="B30" s="35"/>
      <c r="C30" s="35"/>
      <c r="D30" s="16" t="s">
        <v>81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/>
      <c r="K30" s="4"/>
    </row>
    <row r="31" spans="1:13" ht="15.75" customHeight="1">
      <c r="A31" s="33"/>
      <c r="B31" s="35"/>
      <c r="C31" s="35"/>
      <c r="D31" s="22" t="s">
        <v>93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/>
      <c r="K31" s="4"/>
    </row>
    <row r="32" spans="1:13" ht="15.75" customHeight="1">
      <c r="A32" s="34"/>
      <c r="B32" s="35"/>
      <c r="C32" s="35"/>
      <c r="D32" s="19" t="s">
        <v>90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/>
      <c r="K32" s="4"/>
    </row>
    <row r="33" spans="1:11" ht="15.75" customHeight="1">
      <c r="A33" s="35" t="s">
        <v>12</v>
      </c>
      <c r="B33" s="35"/>
      <c r="C33" s="35"/>
      <c r="D33" s="35"/>
      <c r="E33" s="5">
        <f>SUM(E28:E32)/5</f>
        <v>0</v>
      </c>
      <c r="F33" s="5">
        <f t="shared" ref="F33:J33" si="5">SUM(F28:F32)/5</f>
        <v>0</v>
      </c>
      <c r="G33" s="5">
        <f t="shared" si="5"/>
        <v>0</v>
      </c>
      <c r="H33" s="5">
        <f>SUM(H28:H32)/1</f>
        <v>89810</v>
      </c>
      <c r="I33" s="5">
        <f>SUM(I28:I32)/1</f>
        <v>64150</v>
      </c>
      <c r="J33" s="5">
        <f t="shared" si="5"/>
        <v>0</v>
      </c>
      <c r="K33" s="3"/>
    </row>
    <row r="34" spans="1:11" ht="15.75" customHeight="1">
      <c r="A34" s="10"/>
      <c r="B34" s="10"/>
      <c r="C34" s="10"/>
      <c r="D34" s="10"/>
      <c r="E34" s="11"/>
      <c r="F34" s="11"/>
      <c r="G34" s="11"/>
      <c r="H34" s="11"/>
      <c r="I34" s="11"/>
      <c r="J34" s="11"/>
      <c r="K34" s="12"/>
    </row>
    <row r="35" spans="1:11" ht="15.75" customHeight="1">
      <c r="A35" s="39" t="s">
        <v>38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5.75" customHeight="1">
      <c r="A36" s="1" t="s">
        <v>0</v>
      </c>
      <c r="B36" s="36" t="s">
        <v>2</v>
      </c>
      <c r="C36" s="37"/>
      <c r="D36" s="1" t="s">
        <v>1</v>
      </c>
      <c r="E36" s="1" t="s">
        <v>33</v>
      </c>
      <c r="F36" s="1" t="s">
        <v>34</v>
      </c>
      <c r="G36" s="1" t="s">
        <v>35</v>
      </c>
      <c r="H36" s="1" t="s">
        <v>36</v>
      </c>
      <c r="I36" s="1"/>
      <c r="J36" s="36" t="s">
        <v>37</v>
      </c>
      <c r="K36" s="37"/>
    </row>
    <row r="37" spans="1:11" ht="15.75" customHeight="1">
      <c r="A37" s="32" t="s">
        <v>76</v>
      </c>
      <c r="B37" s="43" t="s">
        <v>18</v>
      </c>
      <c r="C37" s="44"/>
      <c r="D37" s="16" t="s">
        <v>79</v>
      </c>
      <c r="E37" s="4" t="s">
        <v>69</v>
      </c>
      <c r="F37" s="4" t="s">
        <v>71</v>
      </c>
      <c r="G37" s="4" t="s">
        <v>72</v>
      </c>
      <c r="H37" s="4"/>
      <c r="I37" s="4"/>
      <c r="J37" s="49" t="s">
        <v>70</v>
      </c>
      <c r="K37" s="50"/>
    </row>
    <row r="38" spans="1:11" ht="15.75" customHeight="1">
      <c r="A38" s="33"/>
      <c r="B38" s="45"/>
      <c r="C38" s="46"/>
      <c r="D38" s="16" t="s">
        <v>80</v>
      </c>
      <c r="E38" s="17">
        <v>5000</v>
      </c>
      <c r="F38" s="4">
        <v>0</v>
      </c>
      <c r="G38" s="4">
        <v>0</v>
      </c>
      <c r="H38" s="4">
        <v>0</v>
      </c>
      <c r="I38" s="4"/>
      <c r="J38" s="49"/>
      <c r="K38" s="50"/>
    </row>
    <row r="39" spans="1:11" ht="15.75" customHeight="1">
      <c r="A39" s="33"/>
      <c r="B39" s="45"/>
      <c r="C39" s="46"/>
      <c r="D39" s="16" t="s">
        <v>81</v>
      </c>
      <c r="E39" s="17">
        <v>5000</v>
      </c>
      <c r="F39" s="17">
        <v>18000</v>
      </c>
      <c r="G39" s="4">
        <v>200</v>
      </c>
      <c r="H39" s="17">
        <v>400</v>
      </c>
      <c r="I39" s="4"/>
      <c r="J39" s="49"/>
      <c r="K39" s="50"/>
    </row>
    <row r="40" spans="1:11" ht="15.75" customHeight="1">
      <c r="A40" s="33"/>
      <c r="B40" s="45"/>
      <c r="C40" s="46"/>
      <c r="D40" s="22" t="s">
        <v>93</v>
      </c>
      <c r="E40" s="4">
        <v>417</v>
      </c>
      <c r="F40" s="29">
        <v>1500</v>
      </c>
      <c r="G40" s="29">
        <v>100</v>
      </c>
      <c r="H40" s="4"/>
      <c r="I40" s="49" t="s">
        <v>74</v>
      </c>
      <c r="J40" s="51"/>
      <c r="K40" s="50"/>
    </row>
    <row r="41" spans="1:11" ht="15.75" customHeight="1">
      <c r="A41" s="34"/>
      <c r="B41" s="47"/>
      <c r="C41" s="48"/>
      <c r="D41" s="19" t="s">
        <v>90</v>
      </c>
      <c r="E41" s="29">
        <v>4000</v>
      </c>
      <c r="F41" s="4">
        <v>18000</v>
      </c>
      <c r="G41" s="17">
        <v>300</v>
      </c>
      <c r="H41" s="29">
        <v>350</v>
      </c>
      <c r="I41" s="4"/>
      <c r="J41" s="49"/>
      <c r="K41" s="50"/>
    </row>
    <row r="42" spans="1:11" ht="15.75" customHeight="1">
      <c r="A42" s="35" t="s">
        <v>12</v>
      </c>
      <c r="B42" s="35"/>
      <c r="C42" s="35"/>
      <c r="D42" s="35"/>
      <c r="E42" s="5">
        <f>SUM(E37:E41)/4</f>
        <v>3604.25</v>
      </c>
      <c r="F42" s="5">
        <f>SUM(F37:F41)/3</f>
        <v>12500</v>
      </c>
      <c r="G42" s="5">
        <f>SUM(G37:G41)/3</f>
        <v>200</v>
      </c>
      <c r="H42" s="5">
        <f>SUM(H37:H41)/2</f>
        <v>375</v>
      </c>
      <c r="I42" s="4"/>
      <c r="J42" s="49"/>
      <c r="K42" s="50"/>
    </row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24" customHeight="1"/>
  </sheetData>
  <mergeCells count="34">
    <mergeCell ref="A42:D42"/>
    <mergeCell ref="J42:K42"/>
    <mergeCell ref="A37:A41"/>
    <mergeCell ref="J37:K37"/>
    <mergeCell ref="J38:K38"/>
    <mergeCell ref="J39:K39"/>
    <mergeCell ref="J41:K41"/>
    <mergeCell ref="B37:C41"/>
    <mergeCell ref="I40:K40"/>
    <mergeCell ref="B36:C36"/>
    <mergeCell ref="J36:K36"/>
    <mergeCell ref="B19:C19"/>
    <mergeCell ref="A20:A24"/>
    <mergeCell ref="B20:B24"/>
    <mergeCell ref="C20:C24"/>
    <mergeCell ref="A25:D25"/>
    <mergeCell ref="B27:C27"/>
    <mergeCell ref="A28:A32"/>
    <mergeCell ref="B28:B32"/>
    <mergeCell ref="C28:C32"/>
    <mergeCell ref="A33:D33"/>
    <mergeCell ref="A35:K35"/>
    <mergeCell ref="A17:D17"/>
    <mergeCell ref="A1:K1"/>
    <mergeCell ref="A2:K2"/>
    <mergeCell ref="B3:C3"/>
    <mergeCell ref="A4:A8"/>
    <mergeCell ref="B4:B8"/>
    <mergeCell ref="C4:C8"/>
    <mergeCell ref="A9:D9"/>
    <mergeCell ref="B11:C11"/>
    <mergeCell ref="A12:A16"/>
    <mergeCell ref="B12:B16"/>
    <mergeCell ref="C12:C16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6" max="10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J26" sqref="J26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41</v>
      </c>
      <c r="B4" s="35" t="s">
        <v>10</v>
      </c>
      <c r="C4" s="35" t="s">
        <v>14</v>
      </c>
      <c r="D4" s="19" t="s">
        <v>86</v>
      </c>
      <c r="E4" s="4">
        <v>180000</v>
      </c>
      <c r="F4" s="4">
        <v>18000</v>
      </c>
      <c r="G4" s="4">
        <v>2000</v>
      </c>
      <c r="H4" s="4">
        <v>2000</v>
      </c>
      <c r="I4" s="4">
        <v>20000</v>
      </c>
      <c r="J4" s="17">
        <f t="shared" ref="J4:J5" si="0">E4+F4+G4+H4+I4</f>
        <v>222000</v>
      </c>
      <c r="K4" s="4"/>
    </row>
    <row r="5" spans="1:13" ht="15.75" customHeight="1">
      <c r="A5" s="33"/>
      <c r="B5" s="35"/>
      <c r="C5" s="35"/>
      <c r="D5" s="22" t="s">
        <v>94</v>
      </c>
      <c r="E5" s="4">
        <v>125000</v>
      </c>
      <c r="F5" s="4">
        <v>12500</v>
      </c>
      <c r="G5" s="4">
        <v>2000</v>
      </c>
      <c r="H5" s="4">
        <v>2000</v>
      </c>
      <c r="I5" s="4">
        <v>20000</v>
      </c>
      <c r="J5" s="29">
        <f t="shared" si="0"/>
        <v>161500</v>
      </c>
      <c r="K5" s="4"/>
    </row>
    <row r="6" spans="1:13" ht="15.75" customHeight="1">
      <c r="A6" s="35" t="s">
        <v>12</v>
      </c>
      <c r="B6" s="35"/>
      <c r="C6" s="35"/>
      <c r="D6" s="35"/>
      <c r="E6" s="5">
        <f>SUM(E4:E5)/2</f>
        <v>152500</v>
      </c>
      <c r="F6" s="5">
        <f t="shared" ref="F6:J6" si="1">SUM(F4:F5)/2</f>
        <v>15250</v>
      </c>
      <c r="G6" s="5">
        <f t="shared" si="1"/>
        <v>2000</v>
      </c>
      <c r="H6" s="5">
        <f t="shared" si="1"/>
        <v>2000</v>
      </c>
      <c r="I6" s="5">
        <f t="shared" si="1"/>
        <v>20000</v>
      </c>
      <c r="J6" s="5">
        <f t="shared" si="1"/>
        <v>191750</v>
      </c>
      <c r="K6" s="3"/>
    </row>
    <row r="7" spans="1:13" ht="15.75" customHeight="1"/>
    <row r="8" spans="1:13" ht="15.75" customHeight="1">
      <c r="A8" s="1" t="s">
        <v>0</v>
      </c>
      <c r="B8" s="36" t="s">
        <v>2</v>
      </c>
      <c r="C8" s="37"/>
      <c r="D8" s="1" t="s">
        <v>1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</row>
    <row r="9" spans="1:13" ht="15.75" customHeight="1">
      <c r="A9" s="32" t="s">
        <v>41</v>
      </c>
      <c r="B9" s="35" t="s">
        <v>10</v>
      </c>
      <c r="C9" s="40" t="s">
        <v>78</v>
      </c>
      <c r="D9" s="19" t="s">
        <v>86</v>
      </c>
      <c r="E9" s="4">
        <v>190000</v>
      </c>
      <c r="F9" s="4">
        <v>19000</v>
      </c>
      <c r="G9" s="4">
        <v>2000</v>
      </c>
      <c r="H9" s="4">
        <v>2000</v>
      </c>
      <c r="I9" s="4">
        <v>20000</v>
      </c>
      <c r="J9" s="17">
        <f>E9+F9+G9+H9+I9</f>
        <v>233000</v>
      </c>
      <c r="K9" s="4"/>
    </row>
    <row r="10" spans="1:13" ht="15.75" customHeight="1">
      <c r="A10" s="33"/>
      <c r="B10" s="35"/>
      <c r="C10" s="35"/>
      <c r="D10" s="22" t="s">
        <v>94</v>
      </c>
      <c r="E10" s="4">
        <v>125000</v>
      </c>
      <c r="F10" s="4">
        <v>12500</v>
      </c>
      <c r="G10" s="4">
        <v>2000</v>
      </c>
      <c r="H10" s="4">
        <v>2000</v>
      </c>
      <c r="I10" s="4">
        <v>20000</v>
      </c>
      <c r="J10" s="29">
        <f>E10+F10+G10+H10+I10</f>
        <v>161500</v>
      </c>
      <c r="K10" s="4"/>
    </row>
    <row r="11" spans="1:13" ht="15.75" customHeight="1">
      <c r="A11" s="35" t="s">
        <v>12</v>
      </c>
      <c r="B11" s="35"/>
      <c r="C11" s="35"/>
      <c r="D11" s="35"/>
      <c r="E11" s="5">
        <f>SUM(E9:E10)/2</f>
        <v>157500</v>
      </c>
      <c r="F11" s="5">
        <f t="shared" ref="F11:I11" si="2">SUM(F9:F10)/2</f>
        <v>15750</v>
      </c>
      <c r="G11" s="5">
        <f t="shared" si="2"/>
        <v>2000</v>
      </c>
      <c r="H11" s="5">
        <f t="shared" si="2"/>
        <v>2000</v>
      </c>
      <c r="I11" s="5">
        <f t="shared" si="2"/>
        <v>20000</v>
      </c>
      <c r="J11" s="5">
        <f>SUM(J9:J9)/2</f>
        <v>116500</v>
      </c>
      <c r="K11" s="3"/>
    </row>
    <row r="12" spans="1:13" ht="15.75" customHeight="1"/>
    <row r="13" spans="1:13" ht="15.75" customHeight="1">
      <c r="A13" s="1" t="s">
        <v>0</v>
      </c>
      <c r="B13" s="36" t="s">
        <v>2</v>
      </c>
      <c r="C13" s="37"/>
      <c r="D13" s="1" t="s">
        <v>1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</row>
    <row r="14" spans="1:13" ht="15.75" customHeight="1">
      <c r="A14" s="32" t="s">
        <v>41</v>
      </c>
      <c r="B14" s="35" t="s">
        <v>10</v>
      </c>
      <c r="C14" s="35" t="s">
        <v>31</v>
      </c>
      <c r="D14" s="2" t="s">
        <v>79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f>E14+F14+G14+H14+I14</f>
        <v>0</v>
      </c>
      <c r="K14" s="4"/>
    </row>
    <row r="15" spans="1:13" ht="15.75" customHeight="1">
      <c r="A15" s="33"/>
      <c r="B15" s="35"/>
      <c r="C15" s="35"/>
      <c r="D15" s="2" t="s">
        <v>80</v>
      </c>
      <c r="E15" s="4">
        <v>125000</v>
      </c>
      <c r="F15" s="4">
        <v>12500</v>
      </c>
      <c r="G15" s="4">
        <v>2000</v>
      </c>
      <c r="H15" s="4">
        <v>2000</v>
      </c>
      <c r="I15" s="4">
        <v>20000</v>
      </c>
      <c r="J15" s="4">
        <f>E15+F15+G15+H15+I15</f>
        <v>161500</v>
      </c>
      <c r="K15" s="4"/>
    </row>
    <row r="16" spans="1:13" ht="15.75" customHeight="1">
      <c r="A16" s="35" t="s">
        <v>12</v>
      </c>
      <c r="B16" s="35"/>
      <c r="C16" s="35"/>
      <c r="D16" s="35"/>
      <c r="E16" s="5">
        <f>SUM(E14:E15)/1</f>
        <v>125000</v>
      </c>
      <c r="F16" s="5">
        <f t="shared" ref="F16:J16" si="3">SUM(F14:F15)/1</f>
        <v>12500</v>
      </c>
      <c r="G16" s="5">
        <f t="shared" si="3"/>
        <v>2000</v>
      </c>
      <c r="H16" s="5">
        <f t="shared" si="3"/>
        <v>2000</v>
      </c>
      <c r="I16" s="5">
        <f t="shared" si="3"/>
        <v>20000</v>
      </c>
      <c r="J16" s="5">
        <f t="shared" si="3"/>
        <v>161500</v>
      </c>
      <c r="K16" s="3"/>
    </row>
    <row r="17" spans="1:11" ht="15.75" customHeight="1"/>
    <row r="18" spans="1:11" ht="15.75" customHeight="1">
      <c r="A18" s="1" t="s">
        <v>0</v>
      </c>
      <c r="B18" s="36" t="s">
        <v>2</v>
      </c>
      <c r="C18" s="37"/>
      <c r="D18" s="1" t="s">
        <v>1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</row>
    <row r="19" spans="1:11" ht="15.75" customHeight="1">
      <c r="A19" s="32" t="s">
        <v>41</v>
      </c>
      <c r="B19" s="35" t="s">
        <v>10</v>
      </c>
      <c r="C19" s="35" t="s">
        <v>32</v>
      </c>
      <c r="D19" s="2" t="s">
        <v>79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f>E19+F19+G19+H19+I19</f>
        <v>0</v>
      </c>
      <c r="K19" s="4"/>
    </row>
    <row r="20" spans="1:11" ht="15.75" customHeight="1">
      <c r="A20" s="33"/>
      <c r="B20" s="35"/>
      <c r="C20" s="35"/>
      <c r="D20" s="2" t="s">
        <v>80</v>
      </c>
      <c r="E20" s="4">
        <v>125000</v>
      </c>
      <c r="F20" s="4">
        <v>12500</v>
      </c>
      <c r="G20" s="4">
        <v>2000</v>
      </c>
      <c r="H20" s="4">
        <v>2000</v>
      </c>
      <c r="I20" s="4">
        <v>20000</v>
      </c>
      <c r="J20" s="4">
        <f>E20+F20+G20+H20+I20</f>
        <v>161500</v>
      </c>
      <c r="K20" s="4"/>
    </row>
    <row r="21" spans="1:11" ht="15.75" customHeight="1">
      <c r="A21" s="35" t="s">
        <v>12</v>
      </c>
      <c r="B21" s="35"/>
      <c r="C21" s="35"/>
      <c r="D21" s="35"/>
      <c r="E21" s="5">
        <f>SUM(E19:E20)/1</f>
        <v>125000</v>
      </c>
      <c r="F21" s="5">
        <f t="shared" ref="F21:I21" si="4">SUM(F19:F20)/1</f>
        <v>12500</v>
      </c>
      <c r="G21" s="5">
        <f t="shared" si="4"/>
        <v>2000</v>
      </c>
      <c r="H21" s="5">
        <f t="shared" si="4"/>
        <v>2000</v>
      </c>
      <c r="I21" s="5">
        <f t="shared" si="4"/>
        <v>20000</v>
      </c>
      <c r="J21" s="5">
        <f>SUM(J19:J20)/1</f>
        <v>161500</v>
      </c>
      <c r="K21" s="3"/>
    </row>
    <row r="22" spans="1:11" ht="15.75" customHeight="1"/>
    <row r="23" spans="1:11" ht="15.75" customHeight="1">
      <c r="A23" s="1" t="s">
        <v>0</v>
      </c>
      <c r="B23" s="36" t="s">
        <v>2</v>
      </c>
      <c r="C23" s="37"/>
      <c r="D23" s="1" t="s">
        <v>1</v>
      </c>
      <c r="E23" s="1" t="s">
        <v>3</v>
      </c>
      <c r="F23" s="1" t="s">
        <v>4</v>
      </c>
      <c r="G23" s="1" t="s">
        <v>5</v>
      </c>
      <c r="H23" s="1" t="s">
        <v>6</v>
      </c>
      <c r="I23" s="1" t="s">
        <v>7</v>
      </c>
      <c r="J23" s="1" t="s">
        <v>8</v>
      </c>
      <c r="K23" s="1" t="s">
        <v>9</v>
      </c>
    </row>
    <row r="24" spans="1:11" ht="15.75" customHeight="1">
      <c r="A24" s="32" t="s">
        <v>41</v>
      </c>
      <c r="B24" s="35" t="s">
        <v>15</v>
      </c>
      <c r="C24" s="35" t="s">
        <v>16</v>
      </c>
      <c r="D24" s="20" t="s">
        <v>79</v>
      </c>
      <c r="E24" s="4">
        <v>24700</v>
      </c>
      <c r="F24" s="4"/>
      <c r="G24" s="4"/>
      <c r="H24" s="4">
        <v>500</v>
      </c>
      <c r="I24" s="4">
        <v>800</v>
      </c>
      <c r="J24" s="17">
        <f>E24+F24+G24+H24+I24</f>
        <v>26000</v>
      </c>
      <c r="K24" s="4"/>
    </row>
    <row r="25" spans="1:11" ht="15.75" customHeight="1">
      <c r="A25" s="33"/>
      <c r="B25" s="35"/>
      <c r="C25" s="35"/>
      <c r="D25" s="24" t="s">
        <v>80</v>
      </c>
      <c r="E25" s="4">
        <v>17500</v>
      </c>
      <c r="F25" s="4">
        <v>1750</v>
      </c>
      <c r="G25" s="4">
        <v>700</v>
      </c>
      <c r="H25" s="4">
        <v>400</v>
      </c>
      <c r="I25" s="4">
        <v>800</v>
      </c>
      <c r="J25" s="29">
        <f>E25+F25+G25+H25+I25</f>
        <v>21150</v>
      </c>
      <c r="K25" s="4"/>
    </row>
    <row r="26" spans="1:11" ht="15.75" customHeight="1">
      <c r="A26" s="35" t="s">
        <v>12</v>
      </c>
      <c r="B26" s="35"/>
      <c r="C26" s="35"/>
      <c r="D26" s="35"/>
      <c r="E26" s="5">
        <f>SUM(E24:E25)/2</f>
        <v>21100</v>
      </c>
      <c r="F26" s="5">
        <f>SUM(F24:F25)/1</f>
        <v>1750</v>
      </c>
      <c r="G26" s="5">
        <f>SUM(G24:G25)/1</f>
        <v>700</v>
      </c>
      <c r="H26" s="5">
        <f t="shared" ref="H26:J26" si="5">SUM(H24:H25)/2</f>
        <v>450</v>
      </c>
      <c r="I26" s="5">
        <f t="shared" si="5"/>
        <v>800</v>
      </c>
      <c r="J26" s="5">
        <f t="shared" si="5"/>
        <v>23575</v>
      </c>
      <c r="K26" s="3"/>
    </row>
    <row r="27" spans="1:11" ht="15.75" customHeight="1"/>
    <row r="28" spans="1:11" ht="15.75" customHeight="1">
      <c r="A28" s="1" t="s">
        <v>0</v>
      </c>
      <c r="B28" s="36" t="s">
        <v>2</v>
      </c>
      <c r="C28" s="37"/>
      <c r="D28" s="1" t="s">
        <v>1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  <c r="K28" s="1" t="s">
        <v>9</v>
      </c>
    </row>
    <row r="29" spans="1:11" ht="15.75" customHeight="1">
      <c r="A29" s="32" t="s">
        <v>41</v>
      </c>
      <c r="B29" s="35" t="s">
        <v>18</v>
      </c>
      <c r="C29" s="35" t="s">
        <v>17</v>
      </c>
      <c r="D29" s="20" t="s">
        <v>79</v>
      </c>
      <c r="E29" s="4">
        <v>20700</v>
      </c>
      <c r="F29" s="4"/>
      <c r="G29" s="4"/>
      <c r="H29" s="4">
        <v>500</v>
      </c>
      <c r="I29" s="4">
        <v>800</v>
      </c>
      <c r="J29" s="17">
        <f>E29+F29+G29+H29+I29</f>
        <v>22000</v>
      </c>
      <c r="K29" s="4"/>
    </row>
    <row r="30" spans="1:11" ht="15.75" customHeight="1">
      <c r="A30" s="33"/>
      <c r="B30" s="35"/>
      <c r="C30" s="35"/>
      <c r="D30" s="24" t="s">
        <v>80</v>
      </c>
      <c r="E30" s="4">
        <v>17500</v>
      </c>
      <c r="F30" s="4">
        <v>1750</v>
      </c>
      <c r="G30" s="4">
        <v>700</v>
      </c>
      <c r="H30" s="4">
        <v>400</v>
      </c>
      <c r="I30" s="4">
        <v>800</v>
      </c>
      <c r="J30" s="29">
        <f>E30+F30+G30+H30+I30</f>
        <v>21150</v>
      </c>
      <c r="K30" s="4"/>
    </row>
    <row r="31" spans="1:11" ht="15.75" customHeight="1">
      <c r="A31" s="35" t="s">
        <v>12</v>
      </c>
      <c r="B31" s="35"/>
      <c r="C31" s="35"/>
      <c r="D31" s="35"/>
      <c r="E31" s="5">
        <f>SUM(E29:E30)/2</f>
        <v>19100</v>
      </c>
      <c r="F31" s="5">
        <f>SUM(F29:F30)/1</f>
        <v>1750</v>
      </c>
      <c r="G31" s="5">
        <f>SUM(G29:G30)/1</f>
        <v>700</v>
      </c>
      <c r="H31" s="5">
        <f t="shared" ref="H31:J31" si="6">SUM(H29:H30)/2</f>
        <v>450</v>
      </c>
      <c r="I31" s="5">
        <f t="shared" si="6"/>
        <v>800</v>
      </c>
      <c r="J31" s="5">
        <f t="shared" si="6"/>
        <v>21575</v>
      </c>
      <c r="K31" s="3"/>
    </row>
    <row r="32" spans="1:11" ht="24" customHeight="1"/>
  </sheetData>
  <mergeCells count="32">
    <mergeCell ref="A31:D31"/>
    <mergeCell ref="A19:A20"/>
    <mergeCell ref="B19:B20"/>
    <mergeCell ref="C19:C20"/>
    <mergeCell ref="A21:D21"/>
    <mergeCell ref="B23:C23"/>
    <mergeCell ref="A24:A25"/>
    <mergeCell ref="B24:B25"/>
    <mergeCell ref="C24:C25"/>
    <mergeCell ref="A26:D26"/>
    <mergeCell ref="B28:C28"/>
    <mergeCell ref="A29:A30"/>
    <mergeCell ref="B29:B30"/>
    <mergeCell ref="C29:C30"/>
    <mergeCell ref="B18:C18"/>
    <mergeCell ref="A6:D6"/>
    <mergeCell ref="B8:C8"/>
    <mergeCell ref="A9:A10"/>
    <mergeCell ref="B9:B10"/>
    <mergeCell ref="C9:C10"/>
    <mergeCell ref="A11:D11"/>
    <mergeCell ref="B13:C13"/>
    <mergeCell ref="A14:A15"/>
    <mergeCell ref="B14:B15"/>
    <mergeCell ref="C14:C15"/>
    <mergeCell ref="A16:D16"/>
    <mergeCell ref="A1:K1"/>
    <mergeCell ref="A2:K2"/>
    <mergeCell ref="B3:C3"/>
    <mergeCell ref="A4:A5"/>
    <mergeCell ref="B4:B5"/>
    <mergeCell ref="C4:C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7" max="10" man="1"/>
  </rowBreaks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N24" sqref="N24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3" ht="15.75" customHeight="1">
      <c r="A4" s="32" t="s">
        <v>41</v>
      </c>
      <c r="B4" s="35" t="s">
        <v>10</v>
      </c>
      <c r="C4" s="35" t="s">
        <v>14</v>
      </c>
      <c r="D4" s="2" t="s">
        <v>79</v>
      </c>
      <c r="E4" s="17">
        <v>60000</v>
      </c>
      <c r="F4" s="17">
        <v>120000</v>
      </c>
      <c r="G4" s="29">
        <v>60000</v>
      </c>
      <c r="H4" s="29">
        <v>60000</v>
      </c>
      <c r="I4" s="4">
        <v>0</v>
      </c>
      <c r="J4" s="4">
        <v>150</v>
      </c>
      <c r="K4" s="4">
        <v>340</v>
      </c>
    </row>
    <row r="5" spans="1:13" ht="15.75" customHeight="1">
      <c r="A5" s="33"/>
      <c r="B5" s="35"/>
      <c r="C5" s="35"/>
      <c r="D5" s="2" t="s">
        <v>87</v>
      </c>
      <c r="E5" s="29">
        <v>51230</v>
      </c>
      <c r="F5" s="29">
        <v>54050</v>
      </c>
      <c r="G5" s="17">
        <v>63200</v>
      </c>
      <c r="H5" s="17">
        <v>67700</v>
      </c>
      <c r="I5" s="4">
        <v>47390</v>
      </c>
      <c r="J5" s="4" t="s">
        <v>55</v>
      </c>
      <c r="K5" s="4">
        <v>405</v>
      </c>
    </row>
    <row r="6" spans="1:13" ht="15.75" customHeight="1">
      <c r="A6" s="35" t="s">
        <v>12</v>
      </c>
      <c r="B6" s="35"/>
      <c r="C6" s="35"/>
      <c r="D6" s="35"/>
      <c r="E6" s="5">
        <f>SUM(E4:E5)/2</f>
        <v>55615</v>
      </c>
      <c r="F6" s="5">
        <f t="shared" ref="F6:H6" si="0">SUM(F4:F5)/2</f>
        <v>87025</v>
      </c>
      <c r="G6" s="5">
        <f t="shared" si="0"/>
        <v>61600</v>
      </c>
      <c r="H6" s="5">
        <f t="shared" si="0"/>
        <v>63850</v>
      </c>
      <c r="I6" s="5">
        <f>SUM(I4:I5)/1</f>
        <v>47390</v>
      </c>
      <c r="J6" s="5">
        <f>SUM(J4:J5)/1</f>
        <v>150</v>
      </c>
      <c r="K6" s="3"/>
    </row>
    <row r="7" spans="1:13" ht="15.75" customHeight="1"/>
    <row r="8" spans="1:13" ht="15.75" customHeight="1">
      <c r="A8" s="1" t="s">
        <v>0</v>
      </c>
      <c r="B8" s="36" t="s">
        <v>2</v>
      </c>
      <c r="C8" s="37"/>
      <c r="D8" s="1" t="s">
        <v>1</v>
      </c>
      <c r="E8" s="1" t="s">
        <v>21</v>
      </c>
      <c r="F8" s="1" t="s">
        <v>22</v>
      </c>
      <c r="G8" s="1" t="s">
        <v>23</v>
      </c>
      <c r="H8" s="1" t="s">
        <v>24</v>
      </c>
      <c r="I8" s="1" t="s">
        <v>25</v>
      </c>
      <c r="J8" s="1" t="s">
        <v>26</v>
      </c>
      <c r="K8" s="1" t="s">
        <v>27</v>
      </c>
    </row>
    <row r="9" spans="1:13" ht="15.75" customHeight="1">
      <c r="A9" s="32" t="s">
        <v>41</v>
      </c>
      <c r="B9" s="35" t="s">
        <v>10</v>
      </c>
      <c r="C9" s="40" t="s">
        <v>13</v>
      </c>
      <c r="D9" s="16" t="s">
        <v>79</v>
      </c>
      <c r="E9" s="17">
        <v>40000</v>
      </c>
      <c r="F9" s="17">
        <v>80000</v>
      </c>
      <c r="G9" s="29">
        <v>50000</v>
      </c>
      <c r="H9" s="29">
        <v>50000</v>
      </c>
      <c r="I9" s="4">
        <v>0</v>
      </c>
      <c r="J9" s="4"/>
      <c r="K9" s="4"/>
    </row>
    <row r="10" spans="1:13" ht="15.75" customHeight="1">
      <c r="A10" s="33"/>
      <c r="B10" s="35"/>
      <c r="C10" s="35"/>
      <c r="D10" s="16" t="s">
        <v>87</v>
      </c>
      <c r="E10" s="29">
        <v>15040</v>
      </c>
      <c r="F10" s="29">
        <v>29900</v>
      </c>
      <c r="G10" s="17">
        <v>53810</v>
      </c>
      <c r="H10" s="17">
        <v>63470</v>
      </c>
      <c r="I10" s="4">
        <v>45160</v>
      </c>
      <c r="J10" s="4"/>
      <c r="K10" s="4"/>
    </row>
    <row r="11" spans="1:13" ht="15.75" customHeight="1">
      <c r="A11" s="35" t="s">
        <v>12</v>
      </c>
      <c r="B11" s="35"/>
      <c r="C11" s="35"/>
      <c r="D11" s="35"/>
      <c r="E11" s="5">
        <f>SUM(E9:E10)/2</f>
        <v>27520</v>
      </c>
      <c r="F11" s="5">
        <f t="shared" ref="F11:J11" si="1">SUM(F9:F10)/2</f>
        <v>54950</v>
      </c>
      <c r="G11" s="5">
        <f t="shared" si="1"/>
        <v>51905</v>
      </c>
      <c r="H11" s="5">
        <f t="shared" si="1"/>
        <v>56735</v>
      </c>
      <c r="I11" s="5">
        <f>SUM(I9:I10)/1</f>
        <v>45160</v>
      </c>
      <c r="J11" s="5">
        <f t="shared" si="1"/>
        <v>0</v>
      </c>
      <c r="K11" s="3"/>
    </row>
    <row r="12" spans="1:13" ht="15.75" customHeight="1"/>
    <row r="13" spans="1:13" ht="15.75" customHeight="1">
      <c r="A13" s="1" t="s">
        <v>0</v>
      </c>
      <c r="B13" s="36" t="s">
        <v>2</v>
      </c>
      <c r="C13" s="37"/>
      <c r="D13" s="1" t="s">
        <v>1</v>
      </c>
      <c r="E13" s="1" t="s">
        <v>21</v>
      </c>
      <c r="F13" s="1" t="s">
        <v>22</v>
      </c>
      <c r="G13" s="1" t="s">
        <v>23</v>
      </c>
      <c r="H13" s="1" t="s">
        <v>24</v>
      </c>
      <c r="I13" s="1" t="s">
        <v>25</v>
      </c>
      <c r="J13" s="1" t="s">
        <v>26</v>
      </c>
      <c r="K13" s="1" t="s">
        <v>27</v>
      </c>
    </row>
    <row r="14" spans="1:13" ht="15.75" customHeight="1">
      <c r="A14" s="32" t="s">
        <v>41</v>
      </c>
      <c r="B14" s="35" t="s">
        <v>10</v>
      </c>
      <c r="C14" s="35" t="s">
        <v>31</v>
      </c>
      <c r="D14" s="16" t="s">
        <v>79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/>
    </row>
    <row r="15" spans="1:13" ht="15.75" customHeight="1">
      <c r="A15" s="33"/>
      <c r="B15" s="35"/>
      <c r="C15" s="35"/>
      <c r="D15" s="16" t="s">
        <v>87</v>
      </c>
      <c r="E15" s="4">
        <v>36290</v>
      </c>
      <c r="F15" s="4">
        <v>28670</v>
      </c>
      <c r="G15" s="4">
        <v>72200</v>
      </c>
      <c r="H15" s="4">
        <v>60930</v>
      </c>
      <c r="I15" s="4">
        <v>42650</v>
      </c>
      <c r="J15" s="4"/>
      <c r="K15" s="4"/>
    </row>
    <row r="16" spans="1:13" ht="15.75" customHeight="1">
      <c r="A16" s="35" t="s">
        <v>12</v>
      </c>
      <c r="B16" s="35"/>
      <c r="C16" s="35"/>
      <c r="D16" s="35"/>
      <c r="E16" s="5">
        <f>SUM(E14:E15)/1</f>
        <v>36290</v>
      </c>
      <c r="F16" s="5">
        <f t="shared" ref="F16:I16" si="2">SUM(F14:F15)/1</f>
        <v>28670</v>
      </c>
      <c r="G16" s="5">
        <f t="shared" si="2"/>
        <v>72200</v>
      </c>
      <c r="H16" s="5">
        <f t="shared" si="2"/>
        <v>60930</v>
      </c>
      <c r="I16" s="5">
        <f t="shared" si="2"/>
        <v>42650</v>
      </c>
      <c r="J16" s="5">
        <f t="shared" ref="J16" si="3">SUM(J14:J15)/2</f>
        <v>0</v>
      </c>
      <c r="K16" s="3"/>
    </row>
    <row r="17" spans="1:11" ht="15.75" customHeight="1"/>
    <row r="18" spans="1:11" ht="15.75" customHeight="1">
      <c r="A18" s="1" t="s">
        <v>0</v>
      </c>
      <c r="B18" s="36" t="s">
        <v>2</v>
      </c>
      <c r="C18" s="37"/>
      <c r="D18" s="1" t="s">
        <v>1</v>
      </c>
      <c r="E18" s="1" t="s">
        <v>21</v>
      </c>
      <c r="F18" s="1" t="s">
        <v>22</v>
      </c>
      <c r="G18" s="1" t="s">
        <v>23</v>
      </c>
      <c r="H18" s="1" t="s">
        <v>24</v>
      </c>
      <c r="I18" s="1" t="s">
        <v>25</v>
      </c>
      <c r="J18" s="1" t="s">
        <v>26</v>
      </c>
      <c r="K18" s="1" t="s">
        <v>27</v>
      </c>
    </row>
    <row r="19" spans="1:11" ht="15.75" customHeight="1">
      <c r="A19" s="32" t="s">
        <v>41</v>
      </c>
      <c r="B19" s="35" t="s">
        <v>10</v>
      </c>
      <c r="C19" s="35" t="s">
        <v>53</v>
      </c>
      <c r="D19" s="16" t="s">
        <v>79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/>
    </row>
    <row r="20" spans="1:11" ht="15.75" customHeight="1">
      <c r="A20" s="33"/>
      <c r="B20" s="35"/>
      <c r="C20" s="35"/>
      <c r="D20" s="16" t="s">
        <v>87</v>
      </c>
      <c r="E20" s="4">
        <v>8650</v>
      </c>
      <c r="F20" s="4">
        <v>14660</v>
      </c>
      <c r="G20" s="4">
        <v>49400</v>
      </c>
      <c r="H20" s="4">
        <v>54020</v>
      </c>
      <c r="I20" s="4">
        <v>40740</v>
      </c>
      <c r="J20" s="4"/>
      <c r="K20" s="4"/>
    </row>
    <row r="21" spans="1:11" ht="15.75" customHeight="1">
      <c r="A21" s="35" t="s">
        <v>12</v>
      </c>
      <c r="B21" s="35"/>
      <c r="C21" s="35"/>
      <c r="D21" s="35"/>
      <c r="E21" s="5">
        <f>SUM(E19:E20)/1</f>
        <v>8650</v>
      </c>
      <c r="F21" s="5">
        <f t="shared" ref="F21:I21" si="4">SUM(F19:F20)/1</f>
        <v>14660</v>
      </c>
      <c r="G21" s="5">
        <f t="shared" si="4"/>
        <v>49400</v>
      </c>
      <c r="H21" s="5">
        <f t="shared" si="4"/>
        <v>54020</v>
      </c>
      <c r="I21" s="5">
        <f t="shared" si="4"/>
        <v>40740</v>
      </c>
      <c r="J21" s="5">
        <f t="shared" ref="J21" si="5">SUM(J19:J20)/2</f>
        <v>0</v>
      </c>
      <c r="K21" s="3"/>
    </row>
    <row r="22" spans="1:11" ht="15.75" customHeight="1"/>
    <row r="23" spans="1:11" ht="15.75" customHeight="1">
      <c r="A23" s="39" t="s">
        <v>38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5.75" customHeight="1">
      <c r="A24" s="1" t="s">
        <v>0</v>
      </c>
      <c r="B24" s="36" t="s">
        <v>2</v>
      </c>
      <c r="C24" s="37"/>
      <c r="D24" s="1" t="s">
        <v>1</v>
      </c>
      <c r="E24" s="1" t="s">
        <v>33</v>
      </c>
      <c r="F24" s="1" t="s">
        <v>34</v>
      </c>
      <c r="G24" s="1" t="s">
        <v>35</v>
      </c>
      <c r="H24" s="1" t="s">
        <v>36</v>
      </c>
      <c r="I24" s="1"/>
      <c r="J24" s="36" t="s">
        <v>37</v>
      </c>
      <c r="K24" s="37"/>
    </row>
    <row r="25" spans="1:11" ht="15.75" customHeight="1">
      <c r="A25" s="32" t="s">
        <v>41</v>
      </c>
      <c r="B25" s="43" t="s">
        <v>18</v>
      </c>
      <c r="C25" s="44"/>
      <c r="D25" s="16" t="s">
        <v>79</v>
      </c>
      <c r="E25" s="17">
        <v>6000</v>
      </c>
      <c r="F25" s="4">
        <v>0</v>
      </c>
      <c r="G25" s="4">
        <v>340</v>
      </c>
      <c r="H25" s="4">
        <v>1000</v>
      </c>
      <c r="I25" s="4"/>
      <c r="J25" s="49"/>
      <c r="K25" s="50"/>
    </row>
    <row r="26" spans="1:11" ht="15.75" customHeight="1">
      <c r="A26" s="33"/>
      <c r="B26" s="47"/>
      <c r="C26" s="48"/>
      <c r="D26" s="16" t="s">
        <v>87</v>
      </c>
      <c r="E26" s="29">
        <v>3500</v>
      </c>
      <c r="F26" s="4" t="s">
        <v>56</v>
      </c>
      <c r="G26" s="4">
        <v>0</v>
      </c>
      <c r="H26" s="4">
        <v>0</v>
      </c>
      <c r="I26" s="4"/>
      <c r="J26" s="49"/>
      <c r="K26" s="50"/>
    </row>
    <row r="27" spans="1:11" ht="15.75" customHeight="1">
      <c r="A27" s="35" t="s">
        <v>12</v>
      </c>
      <c r="B27" s="35"/>
      <c r="C27" s="35"/>
      <c r="D27" s="35"/>
      <c r="E27" s="5">
        <f>SUM(E25:E26)/2</f>
        <v>4750</v>
      </c>
      <c r="F27" s="5">
        <f t="shared" ref="F27:J27" si="6">SUM(F25:F26)/2</f>
        <v>0</v>
      </c>
      <c r="G27" s="5">
        <f>SUM(G25:G26)/1</f>
        <v>340</v>
      </c>
      <c r="H27" s="5">
        <f>SUM(H25:H26)/1</f>
        <v>1000</v>
      </c>
      <c r="I27" s="5">
        <f t="shared" si="6"/>
        <v>0</v>
      </c>
      <c r="J27" s="5">
        <f t="shared" si="6"/>
        <v>0</v>
      </c>
      <c r="K27" s="3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24" customHeight="1"/>
  </sheetData>
  <mergeCells count="30">
    <mergeCell ref="A27:D27"/>
    <mergeCell ref="A19:A20"/>
    <mergeCell ref="B19:B20"/>
    <mergeCell ref="C19:C20"/>
    <mergeCell ref="A21:D21"/>
    <mergeCell ref="A23:K23"/>
    <mergeCell ref="J24:K24"/>
    <mergeCell ref="J25:K25"/>
    <mergeCell ref="J26:K26"/>
    <mergeCell ref="B24:C24"/>
    <mergeCell ref="A25:A26"/>
    <mergeCell ref="B25:C26"/>
    <mergeCell ref="B18:C18"/>
    <mergeCell ref="A6:D6"/>
    <mergeCell ref="B8:C8"/>
    <mergeCell ref="A9:A10"/>
    <mergeCell ref="B9:B10"/>
    <mergeCell ref="C9:C10"/>
    <mergeCell ref="A11:D11"/>
    <mergeCell ref="B13:C13"/>
    <mergeCell ref="A14:A15"/>
    <mergeCell ref="B14:B15"/>
    <mergeCell ref="C14:C15"/>
    <mergeCell ref="A16:D16"/>
    <mergeCell ref="A1:K1"/>
    <mergeCell ref="A2:K2"/>
    <mergeCell ref="B3:C3"/>
    <mergeCell ref="A4:A5"/>
    <mergeCell ref="B4:B5"/>
    <mergeCell ref="C4:C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7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2" zoomScaleNormal="100" workbookViewId="0">
      <selection activeCell="N14" sqref="N14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  <col min="15" max="15" width="9.375" bestFit="1" customWidth="1"/>
  </cols>
  <sheetData>
    <row r="1" spans="1:15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5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5" ht="15.75" customHeight="1">
      <c r="A4" s="32" t="s">
        <v>77</v>
      </c>
      <c r="B4" s="35" t="s">
        <v>10</v>
      </c>
      <c r="C4" s="35" t="s">
        <v>14</v>
      </c>
      <c r="D4" s="26" t="s">
        <v>79</v>
      </c>
      <c r="E4" s="4">
        <v>0</v>
      </c>
      <c r="F4" s="4">
        <v>0</v>
      </c>
      <c r="G4" s="4">
        <v>0</v>
      </c>
      <c r="H4" s="29">
        <v>40000</v>
      </c>
      <c r="I4" s="29">
        <v>30000</v>
      </c>
      <c r="J4" s="17">
        <v>400</v>
      </c>
      <c r="K4" s="4">
        <v>0</v>
      </c>
    </row>
    <row r="5" spans="1:15" ht="15.75" customHeight="1">
      <c r="A5" s="33"/>
      <c r="B5" s="35"/>
      <c r="C5" s="35"/>
      <c r="D5" s="27" t="s">
        <v>80</v>
      </c>
      <c r="E5" s="21">
        <v>80000</v>
      </c>
      <c r="F5" s="17">
        <v>70000</v>
      </c>
      <c r="G5" s="25">
        <v>80000</v>
      </c>
      <c r="H5" s="17">
        <v>75000</v>
      </c>
      <c r="I5" s="17">
        <v>65000</v>
      </c>
      <c r="J5" s="4">
        <v>0</v>
      </c>
      <c r="K5" s="4">
        <v>0</v>
      </c>
    </row>
    <row r="6" spans="1:15" ht="15.75" customHeight="1">
      <c r="A6" s="33"/>
      <c r="B6" s="35"/>
      <c r="C6" s="35"/>
      <c r="D6" s="27" t="s">
        <v>81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/>
    </row>
    <row r="7" spans="1:15" ht="15.75" customHeight="1">
      <c r="A7" s="33"/>
      <c r="B7" s="35"/>
      <c r="C7" s="35"/>
      <c r="D7" s="27" t="s">
        <v>82</v>
      </c>
      <c r="E7" s="29">
        <v>48240</v>
      </c>
      <c r="F7" s="29">
        <v>47040</v>
      </c>
      <c r="G7" s="29">
        <v>74496</v>
      </c>
      <c r="H7" s="4">
        <v>66000</v>
      </c>
      <c r="I7" s="4">
        <v>59400</v>
      </c>
      <c r="J7" s="4" t="s">
        <v>43</v>
      </c>
      <c r="K7" s="4"/>
    </row>
    <row r="8" spans="1:15" ht="15.75" customHeight="1">
      <c r="A8" s="33"/>
      <c r="B8" s="35"/>
      <c r="C8" s="35"/>
      <c r="D8" s="27" t="s">
        <v>83</v>
      </c>
      <c r="E8" s="4">
        <v>48900</v>
      </c>
      <c r="F8" s="4">
        <v>56350</v>
      </c>
      <c r="G8" s="4">
        <v>81680</v>
      </c>
      <c r="H8" s="4">
        <v>67100</v>
      </c>
      <c r="I8" s="4">
        <v>0</v>
      </c>
      <c r="J8" s="4" t="s">
        <v>45</v>
      </c>
      <c r="K8" s="4"/>
    </row>
    <row r="9" spans="1:15" ht="15.75" customHeight="1">
      <c r="A9" s="33"/>
      <c r="B9" s="35"/>
      <c r="C9" s="35"/>
      <c r="D9" s="27" t="s">
        <v>84</v>
      </c>
      <c r="E9" s="4">
        <v>60000</v>
      </c>
      <c r="F9" s="4">
        <v>0</v>
      </c>
      <c r="G9" s="17">
        <v>90000</v>
      </c>
      <c r="H9" s="29">
        <v>40000</v>
      </c>
      <c r="I9" s="4">
        <v>40000</v>
      </c>
      <c r="J9" s="29">
        <v>250</v>
      </c>
      <c r="K9" s="4"/>
    </row>
    <row r="10" spans="1:15" ht="15.75" customHeight="1">
      <c r="A10" s="34"/>
      <c r="B10" s="35"/>
      <c r="C10" s="35"/>
      <c r="D10" s="27" t="s">
        <v>85</v>
      </c>
      <c r="E10" s="4">
        <v>0</v>
      </c>
      <c r="F10" s="4">
        <v>0</v>
      </c>
      <c r="G10" s="4">
        <v>0</v>
      </c>
      <c r="H10" s="29">
        <v>40000</v>
      </c>
      <c r="I10" s="4">
        <v>0</v>
      </c>
      <c r="J10" s="4">
        <v>350</v>
      </c>
      <c r="K10" s="4"/>
      <c r="O10" s="52"/>
    </row>
    <row r="11" spans="1:15" ht="15.75" customHeight="1">
      <c r="A11" s="35" t="s">
        <v>12</v>
      </c>
      <c r="B11" s="35"/>
      <c r="C11" s="35"/>
      <c r="D11" s="35"/>
      <c r="E11" s="5">
        <f>SUM(E4:E10)/4</f>
        <v>59285</v>
      </c>
      <c r="F11" s="5">
        <f>SUM(F4:F10)/3</f>
        <v>57796.666666666664</v>
      </c>
      <c r="G11" s="5">
        <f>SUM(G4:G10)/4</f>
        <v>81544</v>
      </c>
      <c r="H11" s="5">
        <f>SUM(H4:H10)/6</f>
        <v>54683.333333333336</v>
      </c>
      <c r="I11" s="5">
        <f>SUM(I4:I10)/4</f>
        <v>48600</v>
      </c>
      <c r="J11" s="5">
        <f>SUM(J4:J10)/3</f>
        <v>333.33333333333331</v>
      </c>
      <c r="K11" s="3"/>
    </row>
    <row r="12" spans="1:15" ht="15.75" customHeight="1"/>
    <row r="13" spans="1:15" ht="15.75" customHeight="1">
      <c r="A13" s="1" t="s">
        <v>0</v>
      </c>
      <c r="B13" s="36" t="s">
        <v>2</v>
      </c>
      <c r="C13" s="37"/>
      <c r="D13" s="1" t="s">
        <v>1</v>
      </c>
      <c r="E13" s="1" t="s">
        <v>21</v>
      </c>
      <c r="F13" s="1" t="s">
        <v>22</v>
      </c>
      <c r="G13" s="1" t="s">
        <v>23</v>
      </c>
      <c r="H13" s="1" t="s">
        <v>24</v>
      </c>
      <c r="I13" s="1" t="s">
        <v>25</v>
      </c>
      <c r="J13" s="1" t="s">
        <v>26</v>
      </c>
      <c r="K13" s="1" t="s">
        <v>27</v>
      </c>
    </row>
    <row r="14" spans="1:15" ht="15.75" customHeight="1">
      <c r="A14" s="32" t="s">
        <v>77</v>
      </c>
      <c r="B14" s="35" t="s">
        <v>10</v>
      </c>
      <c r="C14" s="40" t="s">
        <v>29</v>
      </c>
      <c r="D14" s="26" t="s">
        <v>79</v>
      </c>
      <c r="E14" s="4">
        <v>0</v>
      </c>
      <c r="F14" s="4">
        <v>0</v>
      </c>
      <c r="G14" s="4">
        <v>0</v>
      </c>
      <c r="H14" s="4">
        <v>40000</v>
      </c>
      <c r="I14" s="29">
        <v>30000</v>
      </c>
      <c r="J14" s="17">
        <v>400</v>
      </c>
      <c r="K14" s="4"/>
    </row>
    <row r="15" spans="1:15" ht="15.75" customHeight="1">
      <c r="A15" s="33"/>
      <c r="B15" s="35"/>
      <c r="C15" s="35"/>
      <c r="D15" s="27" t="s">
        <v>80</v>
      </c>
      <c r="E15" s="17">
        <v>30000</v>
      </c>
      <c r="F15" s="4">
        <v>30000</v>
      </c>
      <c r="G15" s="4">
        <v>60000</v>
      </c>
      <c r="H15" s="17">
        <v>75000</v>
      </c>
      <c r="I15" s="17">
        <v>65000</v>
      </c>
      <c r="J15" s="4">
        <v>0</v>
      </c>
      <c r="K15" s="4"/>
    </row>
    <row r="16" spans="1:15" ht="15.75" customHeight="1">
      <c r="A16" s="33"/>
      <c r="B16" s="35"/>
      <c r="C16" s="35"/>
      <c r="D16" s="27" t="s">
        <v>81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/>
    </row>
    <row r="17" spans="1:11" ht="15.75" customHeight="1">
      <c r="A17" s="33"/>
      <c r="B17" s="35"/>
      <c r="C17" s="35"/>
      <c r="D17" s="27" t="s">
        <v>82</v>
      </c>
      <c r="E17" s="29">
        <v>13950</v>
      </c>
      <c r="F17" s="29">
        <v>27280</v>
      </c>
      <c r="G17" s="29">
        <v>54520</v>
      </c>
      <c r="H17" s="4">
        <v>50400</v>
      </c>
      <c r="I17" s="4">
        <v>44800</v>
      </c>
      <c r="J17" s="4"/>
      <c r="K17" s="4"/>
    </row>
    <row r="18" spans="1:11" ht="15.75" customHeight="1">
      <c r="A18" s="33"/>
      <c r="B18" s="35"/>
      <c r="C18" s="35"/>
      <c r="D18" s="27" t="s">
        <v>83</v>
      </c>
      <c r="E18" s="4">
        <v>14490</v>
      </c>
      <c r="F18" s="17">
        <v>31130</v>
      </c>
      <c r="G18" s="17">
        <v>68640</v>
      </c>
      <c r="H18" s="4">
        <v>57100</v>
      </c>
      <c r="I18" s="4">
        <v>0</v>
      </c>
      <c r="J18" s="4"/>
      <c r="K18" s="4"/>
    </row>
    <row r="19" spans="1:11" ht="15.75" customHeight="1">
      <c r="A19" s="33"/>
      <c r="B19" s="35"/>
      <c r="C19" s="35"/>
      <c r="D19" s="27" t="s">
        <v>84</v>
      </c>
      <c r="E19" s="4">
        <v>20000</v>
      </c>
      <c r="F19" s="4">
        <v>0</v>
      </c>
      <c r="G19" s="4">
        <v>0</v>
      </c>
      <c r="H19" s="29">
        <v>30000</v>
      </c>
      <c r="I19" s="29">
        <v>30000</v>
      </c>
      <c r="J19" s="4"/>
      <c r="K19" s="4"/>
    </row>
    <row r="20" spans="1:11" ht="15.75" customHeight="1">
      <c r="A20" s="34"/>
      <c r="B20" s="35"/>
      <c r="C20" s="35"/>
      <c r="D20" s="27" t="s">
        <v>85</v>
      </c>
      <c r="E20" s="4">
        <v>0</v>
      </c>
      <c r="F20" s="4">
        <v>0</v>
      </c>
      <c r="G20" s="4">
        <v>0</v>
      </c>
      <c r="H20" s="4">
        <v>0</v>
      </c>
      <c r="I20" s="29">
        <v>30000</v>
      </c>
      <c r="J20" s="4"/>
      <c r="K20" s="4"/>
    </row>
    <row r="21" spans="1:11" ht="15.75" customHeight="1">
      <c r="A21" s="35" t="s">
        <v>12</v>
      </c>
      <c r="B21" s="35"/>
      <c r="C21" s="35"/>
      <c r="D21" s="35"/>
      <c r="E21" s="5">
        <f>SUM(E14:E20)/4</f>
        <v>19610</v>
      </c>
      <c r="F21" s="5">
        <f>SUM(F14:F20)/3</f>
        <v>29470</v>
      </c>
      <c r="G21" s="5">
        <f>SUM(G14:G20)/3</f>
        <v>61053.333333333336</v>
      </c>
      <c r="H21" s="5">
        <f>SUM(H14:H20)/5</f>
        <v>50500</v>
      </c>
      <c r="I21" s="5">
        <f>SUM(I14:I20)/5</f>
        <v>39960</v>
      </c>
      <c r="J21" s="5">
        <f>SUM(J14:J20)</f>
        <v>400</v>
      </c>
      <c r="K21" s="3"/>
    </row>
    <row r="22" spans="1:11" ht="15.75" customHeight="1"/>
    <row r="23" spans="1:11" ht="15.75" customHeight="1">
      <c r="A23" s="1" t="s">
        <v>0</v>
      </c>
      <c r="B23" s="36" t="s">
        <v>2</v>
      </c>
      <c r="C23" s="37"/>
      <c r="D23" s="1" t="s">
        <v>1</v>
      </c>
      <c r="E23" s="1" t="s">
        <v>21</v>
      </c>
      <c r="F23" s="1" t="s">
        <v>22</v>
      </c>
      <c r="G23" s="1" t="s">
        <v>23</v>
      </c>
      <c r="H23" s="1" t="s">
        <v>24</v>
      </c>
      <c r="I23" s="1" t="s">
        <v>25</v>
      </c>
      <c r="J23" s="1" t="s">
        <v>26</v>
      </c>
      <c r="K23" s="1" t="s">
        <v>27</v>
      </c>
    </row>
    <row r="24" spans="1:11" ht="15.75" customHeight="1">
      <c r="A24" s="32" t="s">
        <v>77</v>
      </c>
      <c r="B24" s="35" t="s">
        <v>10</v>
      </c>
      <c r="C24" s="35" t="s">
        <v>31</v>
      </c>
      <c r="D24" s="26" t="s">
        <v>79</v>
      </c>
      <c r="E24" s="4">
        <v>0</v>
      </c>
      <c r="F24" s="4">
        <v>0</v>
      </c>
      <c r="G24" s="4">
        <v>0</v>
      </c>
      <c r="H24" s="29">
        <v>40000</v>
      </c>
      <c r="I24" s="29">
        <v>30000</v>
      </c>
      <c r="J24" s="17">
        <v>400</v>
      </c>
      <c r="K24" s="4"/>
    </row>
    <row r="25" spans="1:11" ht="15.75" customHeight="1">
      <c r="A25" s="33"/>
      <c r="B25" s="35"/>
      <c r="C25" s="35"/>
      <c r="D25" s="27" t="s">
        <v>80</v>
      </c>
      <c r="E25" s="29">
        <v>10000</v>
      </c>
      <c r="F25" s="29">
        <v>15000</v>
      </c>
      <c r="G25" s="17">
        <v>110000</v>
      </c>
      <c r="H25" s="17">
        <v>75000</v>
      </c>
      <c r="I25" s="17">
        <v>65000</v>
      </c>
      <c r="J25" s="4">
        <v>0</v>
      </c>
      <c r="K25" s="4"/>
    </row>
    <row r="26" spans="1:11" ht="15.75" customHeight="1">
      <c r="A26" s="33"/>
      <c r="B26" s="35"/>
      <c r="C26" s="35"/>
      <c r="D26" s="27" t="s">
        <v>81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/>
    </row>
    <row r="27" spans="1:11" ht="15.75" customHeight="1">
      <c r="A27" s="33"/>
      <c r="B27" s="35"/>
      <c r="C27" s="35"/>
      <c r="D27" s="27" t="s">
        <v>82</v>
      </c>
      <c r="E27" s="4">
        <v>31920</v>
      </c>
      <c r="F27" s="4">
        <v>28560</v>
      </c>
      <c r="G27" s="29">
        <v>99330</v>
      </c>
      <c r="H27" s="4">
        <v>59400</v>
      </c>
      <c r="I27" s="4">
        <v>53460</v>
      </c>
      <c r="J27" s="4"/>
      <c r="K27" s="4"/>
    </row>
    <row r="28" spans="1:11" ht="15.75" customHeight="1">
      <c r="A28" s="33"/>
      <c r="B28" s="35"/>
      <c r="C28" s="35"/>
      <c r="D28" s="27" t="s">
        <v>83</v>
      </c>
      <c r="E28" s="17">
        <v>32600</v>
      </c>
      <c r="F28" s="17">
        <v>30460</v>
      </c>
      <c r="G28" s="4">
        <v>109570</v>
      </c>
      <c r="H28" s="4">
        <v>60390</v>
      </c>
      <c r="I28" s="4">
        <v>0</v>
      </c>
      <c r="J28" s="4"/>
      <c r="K28" s="4"/>
    </row>
    <row r="29" spans="1:11" ht="15.75" customHeight="1">
      <c r="A29" s="33"/>
      <c r="B29" s="35"/>
      <c r="C29" s="35"/>
      <c r="D29" s="27" t="s">
        <v>84</v>
      </c>
      <c r="E29" s="4">
        <v>0</v>
      </c>
      <c r="F29" s="4">
        <v>0</v>
      </c>
      <c r="G29" s="4">
        <v>0</v>
      </c>
      <c r="H29" s="29">
        <v>40000</v>
      </c>
      <c r="I29" s="4">
        <v>40000</v>
      </c>
      <c r="J29" s="4">
        <v>0</v>
      </c>
      <c r="K29" s="4"/>
    </row>
    <row r="30" spans="1:11" ht="15.75" customHeight="1">
      <c r="A30" s="34"/>
      <c r="B30" s="35"/>
      <c r="C30" s="35"/>
      <c r="D30" s="27" t="s">
        <v>85</v>
      </c>
      <c r="E30" s="4">
        <v>0</v>
      </c>
      <c r="F30" s="4">
        <v>0</v>
      </c>
      <c r="G30" s="4">
        <v>0</v>
      </c>
      <c r="H30" s="29">
        <v>40000</v>
      </c>
      <c r="I30" s="4">
        <v>0</v>
      </c>
      <c r="J30" s="4"/>
      <c r="K30" s="4"/>
    </row>
    <row r="31" spans="1:11" ht="15.75" customHeight="1">
      <c r="A31" s="35" t="s">
        <v>12</v>
      </c>
      <c r="B31" s="35"/>
      <c r="C31" s="35"/>
      <c r="D31" s="35"/>
      <c r="E31" s="5">
        <f>SUM(E24:E30)/3</f>
        <v>24840</v>
      </c>
      <c r="F31" s="5">
        <f>SUM(F24:F30)/3</f>
        <v>24673.333333333332</v>
      </c>
      <c r="G31" s="5">
        <f>SUM(G24:G30)/3</f>
        <v>106300</v>
      </c>
      <c r="H31" s="5">
        <f>SUM(H24:H30)/6</f>
        <v>52465</v>
      </c>
      <c r="I31" s="5">
        <f>SUM(I24:I30)/4</f>
        <v>47115</v>
      </c>
      <c r="J31" s="5">
        <f>SUM(J24:J30)</f>
        <v>400</v>
      </c>
      <c r="K31" s="3"/>
    </row>
    <row r="32" spans="1:11" ht="15.75" customHeight="1"/>
    <row r="33" spans="1:16" ht="15.75" customHeight="1">
      <c r="A33" s="1" t="s">
        <v>0</v>
      </c>
      <c r="B33" s="36" t="s">
        <v>2</v>
      </c>
      <c r="C33" s="37"/>
      <c r="D33" s="1" t="s">
        <v>1</v>
      </c>
      <c r="E33" s="1" t="s">
        <v>21</v>
      </c>
      <c r="F33" s="1" t="s">
        <v>22</v>
      </c>
      <c r="G33" s="1" t="s">
        <v>23</v>
      </c>
      <c r="H33" s="1" t="s">
        <v>24</v>
      </c>
      <c r="I33" s="1" t="s">
        <v>25</v>
      </c>
      <c r="J33" s="1" t="s">
        <v>26</v>
      </c>
      <c r="K33" s="1" t="s">
        <v>27</v>
      </c>
    </row>
    <row r="34" spans="1:16" ht="15.75" customHeight="1">
      <c r="A34" s="32" t="s">
        <v>77</v>
      </c>
      <c r="B34" s="35" t="s">
        <v>10</v>
      </c>
      <c r="C34" s="35" t="s">
        <v>32</v>
      </c>
      <c r="D34" s="26" t="s">
        <v>79</v>
      </c>
      <c r="E34" s="4"/>
      <c r="F34" s="4">
        <v>0</v>
      </c>
      <c r="G34" s="4">
        <v>0</v>
      </c>
      <c r="H34" s="29">
        <v>40000</v>
      </c>
      <c r="I34" s="29">
        <v>30000</v>
      </c>
      <c r="J34" s="17">
        <v>400</v>
      </c>
      <c r="K34" s="4"/>
    </row>
    <row r="35" spans="1:16" ht="15.75" customHeight="1">
      <c r="A35" s="33"/>
      <c r="B35" s="35"/>
      <c r="C35" s="35"/>
      <c r="D35" s="27" t="s">
        <v>80</v>
      </c>
      <c r="E35" s="4">
        <v>10000</v>
      </c>
      <c r="F35" s="4">
        <v>15000</v>
      </c>
      <c r="G35" s="17">
        <v>80000</v>
      </c>
      <c r="H35" s="17">
        <v>75000</v>
      </c>
      <c r="I35" s="17">
        <v>65000</v>
      </c>
      <c r="J35" s="4">
        <v>0</v>
      </c>
      <c r="K35" s="4"/>
    </row>
    <row r="36" spans="1:16" ht="15.75" customHeight="1">
      <c r="A36" s="33"/>
      <c r="B36" s="35"/>
      <c r="C36" s="35"/>
      <c r="D36" s="27" t="s">
        <v>81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/>
      <c r="P36" s="28"/>
    </row>
    <row r="37" spans="1:16" ht="15.75" customHeight="1">
      <c r="A37" s="33"/>
      <c r="B37" s="35"/>
      <c r="C37" s="35"/>
      <c r="D37" s="27" t="s">
        <v>82</v>
      </c>
      <c r="E37" s="29">
        <v>9625</v>
      </c>
      <c r="F37" s="29">
        <v>7215</v>
      </c>
      <c r="G37" s="29">
        <v>52780</v>
      </c>
      <c r="H37" s="4">
        <v>59400</v>
      </c>
      <c r="I37" s="4">
        <v>53460</v>
      </c>
      <c r="J37" s="4"/>
      <c r="K37" s="4"/>
    </row>
    <row r="38" spans="1:16" ht="15.75" customHeight="1">
      <c r="A38" s="33"/>
      <c r="B38" s="35"/>
      <c r="C38" s="35"/>
      <c r="D38" s="27" t="s">
        <v>83</v>
      </c>
      <c r="E38" s="17">
        <v>10870</v>
      </c>
      <c r="F38" s="17">
        <v>19620</v>
      </c>
      <c r="G38" s="4">
        <v>77340</v>
      </c>
      <c r="H38" s="4">
        <v>50390</v>
      </c>
      <c r="I38" s="4">
        <v>0</v>
      </c>
      <c r="J38" s="4"/>
      <c r="K38" s="4"/>
    </row>
    <row r="39" spans="1:16" ht="15.75" customHeight="1">
      <c r="A39" s="33"/>
      <c r="B39" s="35"/>
      <c r="C39" s="35"/>
      <c r="D39" s="27" t="s">
        <v>84</v>
      </c>
      <c r="E39" s="4">
        <v>0</v>
      </c>
      <c r="F39" s="4">
        <v>0</v>
      </c>
      <c r="G39" s="4">
        <v>0</v>
      </c>
      <c r="H39" s="4">
        <v>30000</v>
      </c>
      <c r="I39" s="29">
        <v>30000</v>
      </c>
      <c r="J39" s="4"/>
      <c r="K39" s="4"/>
    </row>
    <row r="40" spans="1:16" ht="15.75" customHeight="1">
      <c r="A40" s="34"/>
      <c r="B40" s="35"/>
      <c r="C40" s="35"/>
      <c r="D40" s="27" t="s">
        <v>85</v>
      </c>
      <c r="E40" s="4">
        <v>0</v>
      </c>
      <c r="F40" s="4">
        <v>0</v>
      </c>
      <c r="G40" s="4">
        <v>0</v>
      </c>
      <c r="H40" s="4">
        <v>0</v>
      </c>
      <c r="I40" s="29">
        <v>30000</v>
      </c>
      <c r="J40" s="4"/>
      <c r="K40" s="4"/>
    </row>
    <row r="41" spans="1:16" ht="15.75" customHeight="1">
      <c r="A41" s="35" t="s">
        <v>12</v>
      </c>
      <c r="B41" s="35"/>
      <c r="C41" s="35"/>
      <c r="D41" s="35"/>
      <c r="E41" s="5">
        <f>SUM(E34:E40)/3</f>
        <v>10165</v>
      </c>
      <c r="F41" s="5">
        <f>SUM(F34:F40)/3</f>
        <v>13945</v>
      </c>
      <c r="G41" s="5">
        <f>SUM(G34:G40)/3</f>
        <v>70040</v>
      </c>
      <c r="H41" s="5">
        <f>SUM(H34:H40)/5</f>
        <v>50958</v>
      </c>
      <c r="I41" s="5">
        <f>SUM(I34:I40)/5</f>
        <v>41692</v>
      </c>
      <c r="J41" s="5">
        <f>SUM(J34:J40)</f>
        <v>400</v>
      </c>
      <c r="K41" s="3"/>
    </row>
    <row r="42" spans="1:16" ht="15.75" customHeight="1">
      <c r="A42" s="7"/>
      <c r="B42" s="7"/>
      <c r="C42" s="7"/>
      <c r="D42" s="7"/>
      <c r="E42" s="8"/>
      <c r="F42" s="8"/>
      <c r="G42" s="8"/>
      <c r="H42" s="8"/>
      <c r="I42" s="8"/>
      <c r="J42" s="8"/>
      <c r="K42" s="9"/>
    </row>
    <row r="43" spans="1:16" ht="15.75" customHeight="1">
      <c r="A43" s="39" t="s">
        <v>38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6" ht="15.75" customHeight="1">
      <c r="A44" s="1" t="s">
        <v>0</v>
      </c>
      <c r="B44" s="36" t="s">
        <v>2</v>
      </c>
      <c r="C44" s="37"/>
      <c r="D44" s="1" t="s">
        <v>1</v>
      </c>
      <c r="E44" s="1" t="s">
        <v>33</v>
      </c>
      <c r="F44" s="1" t="s">
        <v>34</v>
      </c>
      <c r="G44" s="1" t="s">
        <v>35</v>
      </c>
      <c r="H44" s="1" t="s">
        <v>36</v>
      </c>
      <c r="I44" s="1"/>
      <c r="J44" s="36" t="s">
        <v>37</v>
      </c>
      <c r="K44" s="37"/>
    </row>
    <row r="45" spans="1:16" ht="15.75" customHeight="1">
      <c r="A45" s="32" t="s">
        <v>77</v>
      </c>
      <c r="B45" s="43" t="s">
        <v>15</v>
      </c>
      <c r="C45" s="44"/>
      <c r="D45" s="26" t="s">
        <v>79</v>
      </c>
      <c r="E45" s="17">
        <v>5000</v>
      </c>
      <c r="F45" s="17">
        <v>21000</v>
      </c>
      <c r="G45" s="4">
        <v>330</v>
      </c>
      <c r="H45" s="17">
        <v>1000</v>
      </c>
      <c r="I45" s="4"/>
      <c r="J45" s="49"/>
      <c r="K45" s="50"/>
    </row>
    <row r="46" spans="1:16" ht="15.75" customHeight="1">
      <c r="A46" s="33"/>
      <c r="B46" s="45"/>
      <c r="C46" s="46"/>
      <c r="D46" s="27" t="s">
        <v>80</v>
      </c>
      <c r="E46" s="17">
        <v>5000</v>
      </c>
      <c r="F46" s="29">
        <v>20000</v>
      </c>
      <c r="G46" s="17">
        <v>350</v>
      </c>
      <c r="H46" s="29">
        <v>800</v>
      </c>
      <c r="I46" s="4"/>
      <c r="J46" s="49"/>
      <c r="K46" s="50"/>
    </row>
    <row r="47" spans="1:16" ht="15.75" customHeight="1">
      <c r="A47" s="33"/>
      <c r="B47" s="45"/>
      <c r="C47" s="46"/>
      <c r="D47" s="27" t="s">
        <v>81</v>
      </c>
      <c r="E47" s="17">
        <v>5000</v>
      </c>
      <c r="F47" s="17">
        <v>21000</v>
      </c>
      <c r="G47" s="4">
        <v>300</v>
      </c>
      <c r="H47" s="4">
        <v>900</v>
      </c>
      <c r="I47" s="4"/>
      <c r="J47" s="49" t="s">
        <v>42</v>
      </c>
      <c r="K47" s="50"/>
    </row>
    <row r="48" spans="1:16" ht="15.75" customHeight="1">
      <c r="A48" s="33"/>
      <c r="B48" s="45"/>
      <c r="C48" s="46"/>
      <c r="D48" s="27" t="s">
        <v>82</v>
      </c>
      <c r="E48" s="29">
        <v>3300</v>
      </c>
      <c r="F48" s="4">
        <v>0</v>
      </c>
      <c r="G48" s="4" t="s">
        <v>44</v>
      </c>
      <c r="H48" s="4">
        <v>0</v>
      </c>
      <c r="I48" s="4"/>
      <c r="J48" s="49"/>
      <c r="K48" s="50"/>
    </row>
    <row r="49" spans="1:11" ht="15.75" customHeight="1">
      <c r="A49" s="33"/>
      <c r="B49" s="45"/>
      <c r="C49" s="46"/>
      <c r="D49" s="27" t="s">
        <v>83</v>
      </c>
      <c r="E49" s="4" t="s">
        <v>46</v>
      </c>
      <c r="F49" s="4" t="s">
        <v>47</v>
      </c>
      <c r="G49" s="4" t="s">
        <v>48</v>
      </c>
      <c r="H49" s="4">
        <v>0</v>
      </c>
      <c r="I49" s="4"/>
      <c r="J49" s="49"/>
      <c r="K49" s="50"/>
    </row>
    <row r="50" spans="1:11" ht="15.75" customHeight="1">
      <c r="A50" s="33"/>
      <c r="B50" s="45"/>
      <c r="C50" s="46"/>
      <c r="D50" s="27" t="s">
        <v>84</v>
      </c>
      <c r="E50" s="17">
        <v>5000</v>
      </c>
      <c r="F50" s="4">
        <v>0</v>
      </c>
      <c r="G50" s="29">
        <v>250</v>
      </c>
      <c r="H50" s="4">
        <v>0</v>
      </c>
      <c r="I50" s="4"/>
      <c r="J50" s="49"/>
      <c r="K50" s="50"/>
    </row>
    <row r="51" spans="1:11" ht="15.75" customHeight="1">
      <c r="A51" s="34"/>
      <c r="B51" s="47"/>
      <c r="C51" s="48"/>
      <c r="D51" s="27" t="s">
        <v>85</v>
      </c>
      <c r="E51" s="4">
        <v>0</v>
      </c>
      <c r="F51" s="4">
        <v>0</v>
      </c>
      <c r="G51" s="4">
        <v>0</v>
      </c>
      <c r="H51" s="4">
        <v>0</v>
      </c>
      <c r="I51" s="4"/>
      <c r="J51" s="49"/>
      <c r="K51" s="50"/>
    </row>
    <row r="52" spans="1:11" ht="15.75" customHeight="1">
      <c r="A52" s="35" t="s">
        <v>12</v>
      </c>
      <c r="B52" s="35"/>
      <c r="C52" s="35"/>
      <c r="D52" s="35"/>
      <c r="E52" s="5">
        <f>SUM(E45:E51)/5</f>
        <v>4660</v>
      </c>
      <c r="F52" s="5">
        <f>SUM(F45:F51)/3</f>
        <v>20666.666666666668</v>
      </c>
      <c r="G52" s="5">
        <f>SUM(G45:G51)/4</f>
        <v>307.5</v>
      </c>
      <c r="H52" s="5">
        <f>SUM(H45:H51)/3</f>
        <v>900</v>
      </c>
      <c r="I52" s="5">
        <f t="shared" ref="I52:J52" si="0">SUM(I45:I51)/7</f>
        <v>0</v>
      </c>
      <c r="J52" s="41">
        <f t="shared" si="0"/>
        <v>0</v>
      </c>
      <c r="K52" s="42"/>
    </row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24" customHeight="1"/>
  </sheetData>
  <mergeCells count="36">
    <mergeCell ref="J49:K49"/>
    <mergeCell ref="J50:K50"/>
    <mergeCell ref="J51:K51"/>
    <mergeCell ref="J52:K52"/>
    <mergeCell ref="A2:K2"/>
    <mergeCell ref="B45:C51"/>
    <mergeCell ref="J44:K44"/>
    <mergeCell ref="J45:K45"/>
    <mergeCell ref="J46:K46"/>
    <mergeCell ref="A41:D41"/>
    <mergeCell ref="B44:C44"/>
    <mergeCell ref="A52:D52"/>
    <mergeCell ref="A43:K43"/>
    <mergeCell ref="B24:B30"/>
    <mergeCell ref="C24:C30"/>
    <mergeCell ref="A31:D31"/>
    <mergeCell ref="B33:C33"/>
    <mergeCell ref="J47:K47"/>
    <mergeCell ref="J48:K48"/>
    <mergeCell ref="A1:K1"/>
    <mergeCell ref="B3:C3"/>
    <mergeCell ref="B4:B10"/>
    <mergeCell ref="C4:C10"/>
    <mergeCell ref="B34:B40"/>
    <mergeCell ref="C34:C40"/>
    <mergeCell ref="B13:C13"/>
    <mergeCell ref="B14:B20"/>
    <mergeCell ref="C14:C20"/>
    <mergeCell ref="A21:D21"/>
    <mergeCell ref="B23:C23"/>
    <mergeCell ref="A45:A51"/>
    <mergeCell ref="A34:A40"/>
    <mergeCell ref="A24:A30"/>
    <mergeCell ref="A14:A20"/>
    <mergeCell ref="A4:A10"/>
    <mergeCell ref="A11:D11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8" zoomScaleNormal="100" workbookViewId="0">
      <selection activeCell="L63" sqref="L63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39</v>
      </c>
      <c r="B4" s="35" t="s">
        <v>10</v>
      </c>
      <c r="C4" s="35" t="s">
        <v>14</v>
      </c>
      <c r="D4" s="2" t="s">
        <v>86</v>
      </c>
      <c r="E4" s="4">
        <v>110000</v>
      </c>
      <c r="F4" s="4">
        <v>11000</v>
      </c>
      <c r="G4" s="4">
        <v>3000</v>
      </c>
      <c r="H4" s="4">
        <v>2000</v>
      </c>
      <c r="I4" s="4">
        <v>20000</v>
      </c>
      <c r="J4" s="4">
        <f t="shared" ref="J4" si="0">E4+F4+G4+H4+I4</f>
        <v>146000</v>
      </c>
      <c r="K4" s="4"/>
    </row>
    <row r="5" spans="1:13" ht="15.75" customHeight="1">
      <c r="A5" s="33"/>
      <c r="B5" s="35"/>
      <c r="C5" s="35"/>
      <c r="D5" s="13" t="s">
        <v>87</v>
      </c>
      <c r="E5" s="4">
        <v>125000</v>
      </c>
      <c r="F5" s="4">
        <v>12500</v>
      </c>
      <c r="G5" s="4">
        <v>3000</v>
      </c>
      <c r="H5" s="4">
        <v>2000</v>
      </c>
      <c r="I5" s="4">
        <v>20000</v>
      </c>
      <c r="J5" s="4">
        <f t="shared" ref="J5:J9" si="1">E5+F5+G5+H5+I5</f>
        <v>162500</v>
      </c>
      <c r="K5" s="4"/>
    </row>
    <row r="6" spans="1:13" ht="15.75" customHeight="1">
      <c r="A6" s="33"/>
      <c r="B6" s="35"/>
      <c r="C6" s="35"/>
      <c r="D6" s="22" t="s">
        <v>88</v>
      </c>
      <c r="E6" s="4">
        <v>98000</v>
      </c>
      <c r="F6" s="4">
        <v>9800</v>
      </c>
      <c r="G6" s="4">
        <v>3000</v>
      </c>
      <c r="H6" s="4">
        <v>2000</v>
      </c>
      <c r="I6" s="4">
        <v>20000</v>
      </c>
      <c r="J6" s="29">
        <f t="shared" si="1"/>
        <v>132800</v>
      </c>
      <c r="K6" s="4"/>
    </row>
    <row r="7" spans="1:13" ht="15.75" customHeight="1">
      <c r="A7" s="33"/>
      <c r="B7" s="35"/>
      <c r="C7" s="35"/>
      <c r="D7" s="2" t="s">
        <v>89</v>
      </c>
      <c r="E7" s="4">
        <v>110000</v>
      </c>
      <c r="F7" s="4">
        <v>11000</v>
      </c>
      <c r="G7" s="4">
        <v>3000</v>
      </c>
      <c r="H7" s="4">
        <v>2000</v>
      </c>
      <c r="I7" s="4">
        <v>20000</v>
      </c>
      <c r="J7" s="4">
        <f t="shared" si="1"/>
        <v>146000</v>
      </c>
      <c r="K7" s="4"/>
    </row>
    <row r="8" spans="1:13" ht="15.75" customHeight="1">
      <c r="A8" s="33"/>
      <c r="B8" s="35"/>
      <c r="C8" s="35"/>
      <c r="D8" s="2" t="s">
        <v>90</v>
      </c>
      <c r="E8" s="4">
        <v>122727</v>
      </c>
      <c r="F8" s="4">
        <v>12273</v>
      </c>
      <c r="G8" s="4">
        <v>3000</v>
      </c>
      <c r="H8" s="4">
        <v>2000</v>
      </c>
      <c r="I8" s="4">
        <v>20000</v>
      </c>
      <c r="J8" s="4">
        <f t="shared" si="1"/>
        <v>160000</v>
      </c>
      <c r="K8" s="4"/>
    </row>
    <row r="9" spans="1:13" ht="15.75" customHeight="1">
      <c r="A9" s="34"/>
      <c r="B9" s="35"/>
      <c r="C9" s="35"/>
      <c r="D9" s="19" t="s">
        <v>91</v>
      </c>
      <c r="E9" s="4">
        <v>150000</v>
      </c>
      <c r="F9" s="4">
        <v>15000</v>
      </c>
      <c r="G9" s="4">
        <v>3000</v>
      </c>
      <c r="H9" s="4">
        <v>2000</v>
      </c>
      <c r="I9" s="4">
        <v>20000</v>
      </c>
      <c r="J9" s="17">
        <f t="shared" si="1"/>
        <v>190000</v>
      </c>
      <c r="K9" s="4"/>
    </row>
    <row r="10" spans="1:13" ht="15.75" customHeight="1">
      <c r="A10" s="35" t="s">
        <v>12</v>
      </c>
      <c r="B10" s="35"/>
      <c r="C10" s="35"/>
      <c r="D10" s="35"/>
      <c r="E10" s="5">
        <f>SUM(E4:E9)/6</f>
        <v>119287.83333333333</v>
      </c>
      <c r="F10" s="5">
        <f>SUM(F4:F9)/5</f>
        <v>14314.6</v>
      </c>
      <c r="G10" s="5">
        <f t="shared" ref="G10:I10" si="2">SUM(G4:G9)/6</f>
        <v>3000</v>
      </c>
      <c r="H10" s="5">
        <f t="shared" si="2"/>
        <v>2000</v>
      </c>
      <c r="I10" s="5">
        <f t="shared" si="2"/>
        <v>20000</v>
      </c>
      <c r="J10" s="5">
        <f>(J4+J5+J6+J7+J8+J9)/6</f>
        <v>156216.66666666666</v>
      </c>
      <c r="K10" s="3"/>
    </row>
    <row r="11" spans="1:13" ht="15.75" customHeight="1"/>
    <row r="12" spans="1:13" ht="15.75" customHeight="1">
      <c r="A12" s="1" t="s">
        <v>0</v>
      </c>
      <c r="B12" s="36" t="s">
        <v>2</v>
      </c>
      <c r="C12" s="37"/>
      <c r="D12" s="1" t="s">
        <v>1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</row>
    <row r="13" spans="1:13" ht="15.75" customHeight="1">
      <c r="A13" s="32" t="s">
        <v>39</v>
      </c>
      <c r="B13" s="35" t="s">
        <v>10</v>
      </c>
      <c r="C13" s="40" t="s">
        <v>13</v>
      </c>
      <c r="D13" s="16" t="s">
        <v>86</v>
      </c>
      <c r="E13" s="4">
        <v>110000</v>
      </c>
      <c r="F13" s="4">
        <v>11000</v>
      </c>
      <c r="G13" s="4">
        <v>3000</v>
      </c>
      <c r="H13" s="4">
        <v>2000</v>
      </c>
      <c r="I13" s="4">
        <v>20000</v>
      </c>
      <c r="J13" s="4">
        <f t="shared" ref="J13:J18" si="3">E13+F13+G13+H13+I13</f>
        <v>146000</v>
      </c>
      <c r="K13" s="4"/>
    </row>
    <row r="14" spans="1:13" ht="15.75" customHeight="1">
      <c r="A14" s="33"/>
      <c r="B14" s="35"/>
      <c r="C14" s="40"/>
      <c r="D14" s="16" t="s">
        <v>87</v>
      </c>
      <c r="E14" s="4">
        <v>125000</v>
      </c>
      <c r="F14" s="4">
        <v>12500</v>
      </c>
      <c r="G14" s="4">
        <v>3000</v>
      </c>
      <c r="H14" s="4">
        <v>2000</v>
      </c>
      <c r="I14" s="4">
        <v>20000</v>
      </c>
      <c r="J14" s="4">
        <f t="shared" si="3"/>
        <v>162500</v>
      </c>
      <c r="K14" s="4"/>
    </row>
    <row r="15" spans="1:13" ht="15.75" customHeight="1">
      <c r="A15" s="33"/>
      <c r="B15" s="35"/>
      <c r="C15" s="35"/>
      <c r="D15" s="22" t="s">
        <v>88</v>
      </c>
      <c r="E15" s="4">
        <v>98000</v>
      </c>
      <c r="F15" s="4">
        <v>9800</v>
      </c>
      <c r="G15" s="4">
        <v>3000</v>
      </c>
      <c r="H15" s="4">
        <v>2000</v>
      </c>
      <c r="I15" s="4">
        <v>20000</v>
      </c>
      <c r="J15" s="29">
        <f t="shared" si="3"/>
        <v>132800</v>
      </c>
      <c r="K15" s="4"/>
    </row>
    <row r="16" spans="1:13" ht="15.75" customHeight="1">
      <c r="A16" s="33"/>
      <c r="B16" s="35"/>
      <c r="C16" s="35"/>
      <c r="D16" s="16" t="s">
        <v>89</v>
      </c>
      <c r="E16" s="4">
        <v>110000</v>
      </c>
      <c r="F16" s="4">
        <v>11000</v>
      </c>
      <c r="G16" s="4">
        <v>3000</v>
      </c>
      <c r="H16" s="4">
        <v>2000</v>
      </c>
      <c r="I16" s="4">
        <v>20000</v>
      </c>
      <c r="J16" s="4">
        <f t="shared" si="3"/>
        <v>146000</v>
      </c>
      <c r="K16" s="4"/>
    </row>
    <row r="17" spans="1:11" ht="15.75" customHeight="1">
      <c r="A17" s="33"/>
      <c r="B17" s="35"/>
      <c r="C17" s="35"/>
      <c r="D17" s="16" t="s">
        <v>90</v>
      </c>
      <c r="E17" s="4">
        <v>122727</v>
      </c>
      <c r="F17" s="4">
        <v>12273</v>
      </c>
      <c r="G17" s="4">
        <v>3000</v>
      </c>
      <c r="H17" s="4">
        <v>2000</v>
      </c>
      <c r="I17" s="4">
        <v>20000</v>
      </c>
      <c r="J17" s="4">
        <f t="shared" si="3"/>
        <v>160000</v>
      </c>
      <c r="K17" s="4"/>
    </row>
    <row r="18" spans="1:11" ht="15.75" customHeight="1">
      <c r="A18" s="34"/>
      <c r="B18" s="35"/>
      <c r="C18" s="35"/>
      <c r="D18" s="19" t="s">
        <v>91</v>
      </c>
      <c r="E18" s="4">
        <v>145000</v>
      </c>
      <c r="F18" s="4">
        <v>15000</v>
      </c>
      <c r="G18" s="4">
        <v>3000</v>
      </c>
      <c r="H18" s="4">
        <v>2000</v>
      </c>
      <c r="I18" s="4">
        <v>20000</v>
      </c>
      <c r="J18" s="17">
        <f t="shared" si="3"/>
        <v>185000</v>
      </c>
      <c r="K18" s="4"/>
    </row>
    <row r="19" spans="1:11" ht="15.75" customHeight="1">
      <c r="A19" s="35" t="s">
        <v>12</v>
      </c>
      <c r="B19" s="35"/>
      <c r="C19" s="35"/>
      <c r="D19" s="35"/>
      <c r="E19" s="5">
        <f>SUM(E13:E18)/6</f>
        <v>118454.5</v>
      </c>
      <c r="F19" s="5">
        <f>SUM(F13:F18)/5</f>
        <v>14314.6</v>
      </c>
      <c r="G19" s="5">
        <f t="shared" ref="G19:I19" si="4">SUM(G13:G18)/6</f>
        <v>3000</v>
      </c>
      <c r="H19" s="5">
        <f t="shared" si="4"/>
        <v>2000</v>
      </c>
      <c r="I19" s="5">
        <f t="shared" si="4"/>
        <v>20000</v>
      </c>
      <c r="J19" s="5">
        <f>(J13+J14+J15+J16+J17+J18)/6</f>
        <v>155383.33333333334</v>
      </c>
      <c r="K19" s="3"/>
    </row>
    <row r="20" spans="1:11" ht="15.75" customHeight="1"/>
    <row r="21" spans="1:11" ht="15.75" customHeight="1">
      <c r="A21" s="1" t="s">
        <v>0</v>
      </c>
      <c r="B21" s="36" t="s">
        <v>2</v>
      </c>
      <c r="C21" s="37"/>
      <c r="D21" s="1" t="s">
        <v>1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</row>
    <row r="22" spans="1:11" ht="15.75" customHeight="1">
      <c r="A22" s="32" t="s">
        <v>39</v>
      </c>
      <c r="B22" s="35" t="s">
        <v>10</v>
      </c>
      <c r="C22" s="35" t="s">
        <v>31</v>
      </c>
      <c r="D22" s="16" t="s">
        <v>86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f t="shared" ref="J22:J27" si="5">E22+F22+G22+H22+I22</f>
        <v>0</v>
      </c>
      <c r="K22" s="4"/>
    </row>
    <row r="23" spans="1:11" ht="15.75" customHeight="1">
      <c r="A23" s="33"/>
      <c r="B23" s="35"/>
      <c r="C23" s="35"/>
      <c r="D23" s="16" t="s">
        <v>87</v>
      </c>
      <c r="E23" s="4">
        <v>125000</v>
      </c>
      <c r="F23" s="4">
        <v>12500</v>
      </c>
      <c r="G23" s="4">
        <v>3000</v>
      </c>
      <c r="H23" s="4">
        <v>2000</v>
      </c>
      <c r="I23" s="4">
        <v>20000</v>
      </c>
      <c r="J23" s="31">
        <f t="shared" si="5"/>
        <v>162500</v>
      </c>
      <c r="K23" s="4"/>
    </row>
    <row r="24" spans="1:11" ht="15.75" customHeight="1">
      <c r="A24" s="33"/>
      <c r="B24" s="35"/>
      <c r="C24" s="35"/>
      <c r="D24" s="22" t="s">
        <v>88</v>
      </c>
      <c r="E24" s="4">
        <v>98000</v>
      </c>
      <c r="F24" s="4">
        <v>9800</v>
      </c>
      <c r="G24" s="4">
        <v>3000</v>
      </c>
      <c r="H24" s="4">
        <v>2000</v>
      </c>
      <c r="I24" s="4"/>
      <c r="J24" s="29">
        <f t="shared" si="5"/>
        <v>112800</v>
      </c>
      <c r="K24" s="4"/>
    </row>
    <row r="25" spans="1:11" ht="15.75" customHeight="1">
      <c r="A25" s="33"/>
      <c r="B25" s="35"/>
      <c r="C25" s="35"/>
      <c r="D25" s="16" t="s">
        <v>89</v>
      </c>
      <c r="E25" s="4">
        <v>110000</v>
      </c>
      <c r="F25" s="4">
        <v>11000</v>
      </c>
      <c r="G25" s="4">
        <v>3000</v>
      </c>
      <c r="H25" s="4">
        <v>2000</v>
      </c>
      <c r="I25" s="4">
        <v>20000</v>
      </c>
      <c r="J25" s="4">
        <f t="shared" si="5"/>
        <v>146000</v>
      </c>
      <c r="K25" s="4"/>
    </row>
    <row r="26" spans="1:11" ht="15.75" customHeight="1">
      <c r="A26" s="33"/>
      <c r="B26" s="35"/>
      <c r="C26" s="35"/>
      <c r="D26" s="16" t="s">
        <v>90</v>
      </c>
      <c r="E26" s="4">
        <v>122727</v>
      </c>
      <c r="F26" s="4">
        <v>12273</v>
      </c>
      <c r="G26" s="4">
        <v>3000</v>
      </c>
      <c r="H26" s="4">
        <v>2000</v>
      </c>
      <c r="I26" s="4">
        <v>20000</v>
      </c>
      <c r="J26" s="4">
        <f t="shared" si="5"/>
        <v>160000</v>
      </c>
      <c r="K26" s="4"/>
    </row>
    <row r="27" spans="1:11" ht="15.75" customHeight="1">
      <c r="A27" s="34"/>
      <c r="B27" s="35"/>
      <c r="C27" s="35"/>
      <c r="D27" s="19" t="s">
        <v>91</v>
      </c>
      <c r="E27" s="4">
        <v>150000</v>
      </c>
      <c r="F27" s="4">
        <v>15000</v>
      </c>
      <c r="G27" s="4">
        <v>3000</v>
      </c>
      <c r="H27" s="4">
        <v>2000</v>
      </c>
      <c r="I27" s="4"/>
      <c r="J27" s="21">
        <f t="shared" si="5"/>
        <v>170000</v>
      </c>
      <c r="K27" s="4"/>
    </row>
    <row r="28" spans="1:11" ht="15.75" customHeight="1">
      <c r="A28" s="35" t="s">
        <v>12</v>
      </c>
      <c r="B28" s="35"/>
      <c r="C28" s="35"/>
      <c r="D28" s="35"/>
      <c r="E28" s="5">
        <f>SUM(E22:E27)/5</f>
        <v>121145.4</v>
      </c>
      <c r="F28" s="5">
        <f>SUM(F22:F27)/4</f>
        <v>15143.25</v>
      </c>
      <c r="G28" s="5">
        <f>SUM(G22:G27)/5</f>
        <v>3000</v>
      </c>
      <c r="H28" s="5">
        <f>SUM(H22:H27)/5</f>
        <v>2000</v>
      </c>
      <c r="I28" s="5">
        <f>SUM(I22:I27)/3</f>
        <v>20000</v>
      </c>
      <c r="J28" s="5">
        <f>(J23+J24+J25+J26+J27)/5</f>
        <v>150260</v>
      </c>
      <c r="K28" s="3"/>
    </row>
    <row r="29" spans="1:11" ht="15.75" customHeight="1"/>
    <row r="30" spans="1:11" ht="15.75" customHeight="1">
      <c r="A30" s="1" t="s">
        <v>0</v>
      </c>
      <c r="B30" s="36" t="s">
        <v>2</v>
      </c>
      <c r="C30" s="37"/>
      <c r="D30" s="1" t="s">
        <v>1</v>
      </c>
      <c r="E30" s="1" t="s">
        <v>3</v>
      </c>
      <c r="F30" s="1" t="s">
        <v>4</v>
      </c>
      <c r="G30" s="1" t="s">
        <v>5</v>
      </c>
      <c r="H30" s="1" t="s">
        <v>6</v>
      </c>
      <c r="I30" s="1" t="s">
        <v>7</v>
      </c>
      <c r="J30" s="1" t="s">
        <v>8</v>
      </c>
      <c r="K30" s="1" t="s">
        <v>9</v>
      </c>
    </row>
    <row r="31" spans="1:11" ht="15.75" customHeight="1">
      <c r="A31" s="32" t="s">
        <v>39</v>
      </c>
      <c r="B31" s="35" t="s">
        <v>10</v>
      </c>
      <c r="C31" s="35" t="s">
        <v>32</v>
      </c>
      <c r="D31" s="16" t="s">
        <v>86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f t="shared" ref="J31:J36" si="6">E31+F31+G31+H31+I31</f>
        <v>0</v>
      </c>
      <c r="K31" s="4"/>
    </row>
    <row r="32" spans="1:11" ht="15.75" customHeight="1">
      <c r="A32" s="33"/>
      <c r="B32" s="35"/>
      <c r="C32" s="35"/>
      <c r="D32" s="16" t="s">
        <v>87</v>
      </c>
      <c r="E32" s="4">
        <v>125000</v>
      </c>
      <c r="F32" s="4">
        <v>12500</v>
      </c>
      <c r="G32" s="4">
        <v>3000</v>
      </c>
      <c r="H32" s="4">
        <v>2000</v>
      </c>
      <c r="I32" s="4">
        <v>20000</v>
      </c>
      <c r="J32" s="31">
        <f t="shared" si="6"/>
        <v>162500</v>
      </c>
      <c r="K32" s="4"/>
    </row>
    <row r="33" spans="1:11" ht="15.75" customHeight="1">
      <c r="A33" s="33"/>
      <c r="B33" s="35"/>
      <c r="C33" s="35"/>
      <c r="D33" s="22" t="s">
        <v>88</v>
      </c>
      <c r="E33" s="4">
        <v>98000</v>
      </c>
      <c r="F33" s="4">
        <v>9800</v>
      </c>
      <c r="G33" s="4">
        <v>3000</v>
      </c>
      <c r="H33" s="4">
        <v>2000</v>
      </c>
      <c r="I33" s="4"/>
      <c r="J33" s="29">
        <f t="shared" si="6"/>
        <v>112800</v>
      </c>
      <c r="K33" s="4"/>
    </row>
    <row r="34" spans="1:11" ht="15.75" customHeight="1">
      <c r="A34" s="33"/>
      <c r="B34" s="35"/>
      <c r="C34" s="35"/>
      <c r="D34" s="16" t="s">
        <v>89</v>
      </c>
      <c r="E34" s="4">
        <v>110000</v>
      </c>
      <c r="F34" s="4">
        <v>11000</v>
      </c>
      <c r="G34" s="4">
        <v>3000</v>
      </c>
      <c r="H34" s="4">
        <v>2000</v>
      </c>
      <c r="I34" s="4">
        <v>20000</v>
      </c>
      <c r="J34" s="4">
        <f t="shared" si="6"/>
        <v>146000</v>
      </c>
      <c r="K34" s="4"/>
    </row>
    <row r="35" spans="1:11" ht="15.75" customHeight="1">
      <c r="A35" s="33"/>
      <c r="B35" s="35"/>
      <c r="C35" s="35"/>
      <c r="D35" s="16" t="s">
        <v>90</v>
      </c>
      <c r="E35" s="4">
        <v>122727</v>
      </c>
      <c r="F35" s="4">
        <v>12273</v>
      </c>
      <c r="G35" s="4">
        <v>3000</v>
      </c>
      <c r="H35" s="4">
        <v>2000</v>
      </c>
      <c r="I35" s="4">
        <v>20000</v>
      </c>
      <c r="J35" s="4">
        <f t="shared" si="6"/>
        <v>160000</v>
      </c>
      <c r="K35" s="4"/>
    </row>
    <row r="36" spans="1:11" ht="15.75" customHeight="1">
      <c r="A36" s="34"/>
      <c r="B36" s="35"/>
      <c r="C36" s="35"/>
      <c r="D36" s="19" t="s">
        <v>91</v>
      </c>
      <c r="E36" s="4">
        <v>150000</v>
      </c>
      <c r="F36" s="4">
        <v>15000</v>
      </c>
      <c r="G36" s="4">
        <v>3000</v>
      </c>
      <c r="H36" s="4">
        <v>2000</v>
      </c>
      <c r="I36" s="4"/>
      <c r="J36" s="21">
        <f t="shared" si="6"/>
        <v>170000</v>
      </c>
      <c r="K36" s="4"/>
    </row>
    <row r="37" spans="1:11" ht="15.75" customHeight="1">
      <c r="A37" s="35" t="s">
        <v>12</v>
      </c>
      <c r="B37" s="35"/>
      <c r="C37" s="35"/>
      <c r="D37" s="35"/>
      <c r="E37" s="5">
        <f>SUM(E31:E36)/5</f>
        <v>121145.4</v>
      </c>
      <c r="F37" s="5">
        <f>SUM(F31:F36)/4</f>
        <v>15143.25</v>
      </c>
      <c r="G37" s="5">
        <f>SUM(G31:G36)/5</f>
        <v>3000</v>
      </c>
      <c r="H37" s="5">
        <f>SUM(H31:H36)/5</f>
        <v>2000</v>
      </c>
      <c r="I37" s="5">
        <f>SUM(I31:I36)/3</f>
        <v>20000</v>
      </c>
      <c r="J37" s="5">
        <f>(J32+J33+J34+J35+J36)/5</f>
        <v>150260</v>
      </c>
      <c r="K37" s="3"/>
    </row>
    <row r="38" spans="1:11" ht="15.75" customHeight="1"/>
    <row r="39" spans="1:11" ht="15.75" customHeight="1">
      <c r="A39" s="1" t="s">
        <v>0</v>
      </c>
      <c r="B39" s="36" t="s">
        <v>2</v>
      </c>
      <c r="C39" s="37"/>
      <c r="D39" s="1" t="s">
        <v>1</v>
      </c>
      <c r="E39" s="1" t="s">
        <v>3</v>
      </c>
      <c r="F39" s="1" t="s">
        <v>4</v>
      </c>
      <c r="G39" s="1" t="s">
        <v>5</v>
      </c>
      <c r="H39" s="1" t="s">
        <v>6</v>
      </c>
      <c r="I39" s="1" t="s">
        <v>7</v>
      </c>
      <c r="J39" s="1" t="s">
        <v>8</v>
      </c>
      <c r="K39" s="1" t="s">
        <v>9</v>
      </c>
    </row>
    <row r="40" spans="1:11" ht="15.75" customHeight="1">
      <c r="A40" s="32" t="s">
        <v>39</v>
      </c>
      <c r="B40" s="35" t="s">
        <v>15</v>
      </c>
      <c r="C40" s="35" t="s">
        <v>16</v>
      </c>
      <c r="D40" s="16" t="s">
        <v>86</v>
      </c>
      <c r="E40" s="4">
        <v>14000</v>
      </c>
      <c r="F40" s="4">
        <v>1400</v>
      </c>
      <c r="G40" s="4">
        <v>1000</v>
      </c>
      <c r="H40" s="4">
        <v>400</v>
      </c>
      <c r="I40" s="4">
        <v>800</v>
      </c>
      <c r="J40" s="4">
        <f t="shared" ref="J40:J45" si="7">E40+F40+G40+H40+I40</f>
        <v>17600</v>
      </c>
      <c r="K40" s="4"/>
    </row>
    <row r="41" spans="1:11" ht="15.75" customHeight="1">
      <c r="A41" s="33"/>
      <c r="B41" s="35"/>
      <c r="C41" s="35"/>
      <c r="D41" s="16" t="s">
        <v>87</v>
      </c>
      <c r="E41" s="4">
        <v>17500</v>
      </c>
      <c r="F41" s="4">
        <v>1750</v>
      </c>
      <c r="G41" s="4">
        <v>1000</v>
      </c>
      <c r="H41" s="4">
        <v>400</v>
      </c>
      <c r="I41" s="4">
        <v>800</v>
      </c>
      <c r="J41" s="4">
        <f t="shared" si="7"/>
        <v>21450</v>
      </c>
      <c r="K41" s="4"/>
    </row>
    <row r="42" spans="1:11" ht="15.75" customHeight="1">
      <c r="A42" s="33"/>
      <c r="B42" s="35"/>
      <c r="C42" s="35"/>
      <c r="D42" s="22" t="s">
        <v>88</v>
      </c>
      <c r="E42" s="4">
        <v>18000</v>
      </c>
      <c r="F42" s="4">
        <v>1800</v>
      </c>
      <c r="G42" s="4">
        <v>1000</v>
      </c>
      <c r="H42" s="4">
        <v>400</v>
      </c>
      <c r="I42" s="4">
        <v>800</v>
      </c>
      <c r="J42" s="4">
        <f t="shared" si="7"/>
        <v>22000</v>
      </c>
      <c r="K42" s="4"/>
    </row>
    <row r="43" spans="1:11" ht="15.75" customHeight="1">
      <c r="A43" s="33"/>
      <c r="B43" s="35"/>
      <c r="C43" s="35"/>
      <c r="D43" s="16" t="s">
        <v>89</v>
      </c>
      <c r="E43" s="4">
        <v>15000</v>
      </c>
      <c r="F43" s="4">
        <v>1500</v>
      </c>
      <c r="G43" s="4">
        <v>1500</v>
      </c>
      <c r="H43" s="4">
        <v>400</v>
      </c>
      <c r="I43" s="4">
        <v>800</v>
      </c>
      <c r="J43" s="4">
        <f t="shared" si="7"/>
        <v>19200</v>
      </c>
      <c r="K43" s="4"/>
    </row>
    <row r="44" spans="1:11" ht="15.75" customHeight="1">
      <c r="A44" s="33"/>
      <c r="B44" s="35"/>
      <c r="C44" s="35"/>
      <c r="D44" s="16" t="s">
        <v>90</v>
      </c>
      <c r="E44" s="4">
        <v>12400</v>
      </c>
      <c r="F44" s="4">
        <v>1240</v>
      </c>
      <c r="G44" s="4">
        <v>1000</v>
      </c>
      <c r="H44" s="4">
        <v>400</v>
      </c>
      <c r="I44" s="4">
        <v>800</v>
      </c>
      <c r="J44" s="29">
        <f t="shared" si="7"/>
        <v>15840</v>
      </c>
      <c r="K44" s="4"/>
    </row>
    <row r="45" spans="1:11" ht="15.75" customHeight="1">
      <c r="A45" s="34"/>
      <c r="B45" s="35"/>
      <c r="C45" s="35"/>
      <c r="D45" s="19" t="s">
        <v>91</v>
      </c>
      <c r="E45" s="4">
        <v>20000</v>
      </c>
      <c r="F45" s="4">
        <v>2000</v>
      </c>
      <c r="G45" s="4">
        <v>1000</v>
      </c>
      <c r="H45" s="4">
        <v>400</v>
      </c>
      <c r="I45" s="4">
        <v>800</v>
      </c>
      <c r="J45" s="17">
        <f t="shared" si="7"/>
        <v>24200</v>
      </c>
      <c r="K45" s="4"/>
    </row>
    <row r="46" spans="1:11" ht="15.75" customHeight="1">
      <c r="A46" s="35" t="s">
        <v>12</v>
      </c>
      <c r="B46" s="35"/>
      <c r="C46" s="35"/>
      <c r="D46" s="35"/>
      <c r="E46" s="5">
        <f>SUM(E40:E45)/6</f>
        <v>16150</v>
      </c>
      <c r="F46" s="5">
        <f>SUM(F40:F45)/5</f>
        <v>1938</v>
      </c>
      <c r="G46" s="5">
        <f t="shared" ref="G46:I46" si="8">SUM(G40:G45)/6</f>
        <v>1083.3333333333333</v>
      </c>
      <c r="H46" s="5">
        <f t="shared" si="8"/>
        <v>400</v>
      </c>
      <c r="I46" s="5">
        <f t="shared" si="8"/>
        <v>800</v>
      </c>
      <c r="J46" s="5">
        <f>(J40+J41+J42+J43+J44+J45)/6</f>
        <v>20048.333333333332</v>
      </c>
      <c r="K46" s="3"/>
    </row>
    <row r="47" spans="1:11" ht="15.75" customHeight="1"/>
    <row r="48" spans="1:11" ht="15.75" customHeight="1">
      <c r="A48" s="1" t="s">
        <v>0</v>
      </c>
      <c r="B48" s="36" t="s">
        <v>2</v>
      </c>
      <c r="C48" s="37"/>
      <c r="D48" s="1" t="s">
        <v>1</v>
      </c>
      <c r="E48" s="1" t="s">
        <v>3</v>
      </c>
      <c r="F48" s="1" t="s">
        <v>4</v>
      </c>
      <c r="G48" s="1" t="s">
        <v>5</v>
      </c>
      <c r="H48" s="1" t="s">
        <v>6</v>
      </c>
      <c r="I48" s="1" t="s">
        <v>7</v>
      </c>
      <c r="J48" s="1" t="s">
        <v>8</v>
      </c>
      <c r="K48" s="1" t="s">
        <v>9</v>
      </c>
    </row>
    <row r="49" spans="1:11" ht="15.75" customHeight="1">
      <c r="A49" s="32" t="s">
        <v>39</v>
      </c>
      <c r="B49" s="35" t="s">
        <v>18</v>
      </c>
      <c r="C49" s="35" t="s">
        <v>17</v>
      </c>
      <c r="D49" s="16" t="s">
        <v>86</v>
      </c>
      <c r="E49" s="4">
        <v>14000</v>
      </c>
      <c r="F49" s="4">
        <v>1400</v>
      </c>
      <c r="G49" s="4">
        <v>1000</v>
      </c>
      <c r="H49" s="4">
        <v>400</v>
      </c>
      <c r="I49" s="4">
        <v>800</v>
      </c>
      <c r="J49" s="4">
        <f t="shared" ref="J49:J54" si="9">E49+F49+G49+H49+I49</f>
        <v>17600</v>
      </c>
      <c r="K49" s="4"/>
    </row>
    <row r="50" spans="1:11" ht="15.75" customHeight="1">
      <c r="A50" s="33"/>
      <c r="B50" s="35"/>
      <c r="C50" s="35"/>
      <c r="D50" s="16" t="s">
        <v>87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/>
      <c r="K50" s="4"/>
    </row>
    <row r="51" spans="1:11" ht="15.75" customHeight="1">
      <c r="A51" s="33"/>
      <c r="B51" s="35"/>
      <c r="C51" s="35"/>
      <c r="D51" s="22" t="s">
        <v>88</v>
      </c>
      <c r="E51" s="4">
        <v>11636</v>
      </c>
      <c r="F51" s="4">
        <v>1164</v>
      </c>
      <c r="G51" s="4">
        <v>1000</v>
      </c>
      <c r="H51" s="4">
        <v>400</v>
      </c>
      <c r="I51" s="4">
        <v>800</v>
      </c>
      <c r="J51" s="29">
        <f t="shared" si="9"/>
        <v>15000</v>
      </c>
      <c r="K51" s="4"/>
    </row>
    <row r="52" spans="1:11" ht="15.75" customHeight="1">
      <c r="A52" s="33"/>
      <c r="B52" s="35"/>
      <c r="C52" s="35"/>
      <c r="D52" s="16" t="s">
        <v>89</v>
      </c>
      <c r="E52" s="4">
        <v>20500</v>
      </c>
      <c r="F52" s="4">
        <v>2050</v>
      </c>
      <c r="G52" s="4">
        <v>1000</v>
      </c>
      <c r="H52" s="4">
        <v>400</v>
      </c>
      <c r="I52" s="4">
        <v>800</v>
      </c>
      <c r="J52" s="17">
        <f t="shared" si="9"/>
        <v>24750</v>
      </c>
      <c r="K52" s="4"/>
    </row>
    <row r="53" spans="1:11" ht="15.75" customHeight="1">
      <c r="A53" s="33"/>
      <c r="B53" s="35"/>
      <c r="C53" s="35"/>
      <c r="D53" s="16" t="s">
        <v>90</v>
      </c>
      <c r="E53" s="4">
        <v>12400</v>
      </c>
      <c r="F53" s="4">
        <v>1240</v>
      </c>
      <c r="G53" s="4">
        <v>1000</v>
      </c>
      <c r="H53" s="4">
        <v>400</v>
      </c>
      <c r="I53" s="4">
        <v>800</v>
      </c>
      <c r="J53" s="4">
        <f t="shared" si="9"/>
        <v>15840</v>
      </c>
      <c r="K53" s="4"/>
    </row>
    <row r="54" spans="1:11" ht="15.75" customHeight="1">
      <c r="A54" s="34"/>
      <c r="B54" s="35"/>
      <c r="C54" s="35"/>
      <c r="D54" s="19" t="s">
        <v>91</v>
      </c>
      <c r="E54" s="4">
        <v>16800</v>
      </c>
      <c r="F54" s="4">
        <v>1680</v>
      </c>
      <c r="G54" s="4">
        <v>1000</v>
      </c>
      <c r="H54" s="4">
        <v>400</v>
      </c>
      <c r="I54" s="4">
        <v>800</v>
      </c>
      <c r="J54" s="4">
        <f t="shared" si="9"/>
        <v>20680</v>
      </c>
      <c r="K54" s="4"/>
    </row>
    <row r="55" spans="1:11" ht="15.75" customHeight="1">
      <c r="A55" s="35" t="s">
        <v>12</v>
      </c>
      <c r="B55" s="35"/>
      <c r="C55" s="35"/>
      <c r="D55" s="35"/>
      <c r="E55" s="5">
        <f>SUM(E49:E54)/5</f>
        <v>15067.2</v>
      </c>
      <c r="F55" s="5">
        <f>SUM(F49:F54)/4</f>
        <v>1883.5</v>
      </c>
      <c r="G55" s="5">
        <f t="shared" ref="G55:I55" si="10">SUM(G49:G54)/5</f>
        <v>1000</v>
      </c>
      <c r="H55" s="5">
        <f t="shared" si="10"/>
        <v>400</v>
      </c>
      <c r="I55" s="5">
        <f t="shared" si="10"/>
        <v>800</v>
      </c>
      <c r="J55" s="5">
        <f>(J49+J51+J52+J53+J54)/5</f>
        <v>18774</v>
      </c>
      <c r="K55" s="3"/>
    </row>
    <row r="56" spans="1:11" ht="24" customHeight="1"/>
  </sheetData>
  <mergeCells count="32">
    <mergeCell ref="A49:A54"/>
    <mergeCell ref="A2:K2"/>
    <mergeCell ref="B48:C48"/>
    <mergeCell ref="B49:B54"/>
    <mergeCell ref="C49:C54"/>
    <mergeCell ref="C31:C36"/>
    <mergeCell ref="B12:C12"/>
    <mergeCell ref="B13:B18"/>
    <mergeCell ref="C13:C18"/>
    <mergeCell ref="A19:D19"/>
    <mergeCell ref="B21:C21"/>
    <mergeCell ref="A55:D55"/>
    <mergeCell ref="A4:A9"/>
    <mergeCell ref="A13:A18"/>
    <mergeCell ref="A22:A27"/>
    <mergeCell ref="A31:A36"/>
    <mergeCell ref="A40:A45"/>
    <mergeCell ref="A37:D37"/>
    <mergeCell ref="B39:C39"/>
    <mergeCell ref="B40:B45"/>
    <mergeCell ref="C40:C45"/>
    <mergeCell ref="A46:D46"/>
    <mergeCell ref="B22:B27"/>
    <mergeCell ref="C22:C27"/>
    <mergeCell ref="A28:D28"/>
    <mergeCell ref="B30:C30"/>
    <mergeCell ref="B31:B36"/>
    <mergeCell ref="A1:K1"/>
    <mergeCell ref="B3:C3"/>
    <mergeCell ref="B4:B9"/>
    <mergeCell ref="C4:C9"/>
    <mergeCell ref="A10:D1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9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zoomScaleNormal="100" workbookViewId="0">
      <selection activeCell="D41" sqref="D41:D46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5" width="13.125" customWidth="1"/>
    <col min="6" max="11" width="12.375" customWidth="1"/>
    <col min="12" max="13" width="12.125" customWidth="1"/>
  </cols>
  <sheetData>
    <row r="1" spans="1:13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3" ht="15.75" customHeight="1">
      <c r="A4" s="32" t="s">
        <v>39</v>
      </c>
      <c r="B4" s="35" t="s">
        <v>10</v>
      </c>
      <c r="C4" s="35" t="s">
        <v>14</v>
      </c>
      <c r="D4" s="16" t="s">
        <v>86</v>
      </c>
      <c r="E4" s="4" t="s">
        <v>50</v>
      </c>
      <c r="F4" s="4" t="s">
        <v>49</v>
      </c>
      <c r="G4" s="4"/>
      <c r="H4" s="4">
        <v>50000</v>
      </c>
      <c r="I4" s="4">
        <v>0</v>
      </c>
      <c r="J4" s="17">
        <v>400</v>
      </c>
      <c r="K4" s="17">
        <v>495</v>
      </c>
    </row>
    <row r="5" spans="1:13" ht="15.75" customHeight="1">
      <c r="A5" s="33"/>
      <c r="B5" s="35"/>
      <c r="C5" s="35"/>
      <c r="D5" s="16" t="s">
        <v>87</v>
      </c>
      <c r="E5" s="4">
        <v>51000</v>
      </c>
      <c r="F5" s="29">
        <v>55450</v>
      </c>
      <c r="G5" s="17">
        <v>83900</v>
      </c>
      <c r="H5" s="17">
        <v>74430</v>
      </c>
      <c r="I5" s="17">
        <v>67660</v>
      </c>
      <c r="J5" s="4" t="s">
        <v>52</v>
      </c>
      <c r="K5" s="4"/>
    </row>
    <row r="6" spans="1:13" ht="15.75" customHeight="1">
      <c r="A6" s="33"/>
      <c r="B6" s="35"/>
      <c r="C6" s="35"/>
      <c r="D6" s="22" t="s">
        <v>88</v>
      </c>
      <c r="E6" s="4">
        <v>0</v>
      </c>
      <c r="F6" s="4">
        <v>0</v>
      </c>
      <c r="G6" s="4">
        <v>0</v>
      </c>
      <c r="H6" s="4">
        <v>60000</v>
      </c>
      <c r="I6" s="4">
        <v>0</v>
      </c>
      <c r="J6" s="4"/>
      <c r="K6" s="4"/>
    </row>
    <row r="7" spans="1:13" ht="15.75" customHeight="1">
      <c r="A7" s="33"/>
      <c r="B7" s="35"/>
      <c r="C7" s="35"/>
      <c r="D7" s="16" t="s">
        <v>89</v>
      </c>
      <c r="E7" s="4">
        <v>65000</v>
      </c>
      <c r="F7" s="4">
        <v>0</v>
      </c>
      <c r="G7" s="29">
        <v>60000</v>
      </c>
      <c r="H7" s="4">
        <v>60000</v>
      </c>
      <c r="I7" s="4">
        <v>45000</v>
      </c>
      <c r="J7" s="4">
        <v>350</v>
      </c>
      <c r="K7" s="4"/>
    </row>
    <row r="8" spans="1:13" ht="15.75" customHeight="1">
      <c r="A8" s="33"/>
      <c r="B8" s="35"/>
      <c r="C8" s="35"/>
      <c r="D8" s="16" t="s">
        <v>90</v>
      </c>
      <c r="E8" s="29">
        <v>50000</v>
      </c>
      <c r="F8" s="17">
        <v>90000</v>
      </c>
      <c r="G8" s="4">
        <v>80000</v>
      </c>
      <c r="H8" s="29">
        <v>40000</v>
      </c>
      <c r="I8" s="4">
        <v>0</v>
      </c>
      <c r="J8" s="4">
        <v>300</v>
      </c>
      <c r="K8" s="4">
        <v>300</v>
      </c>
    </row>
    <row r="9" spans="1:13" ht="15.75" customHeight="1">
      <c r="A9" s="34"/>
      <c r="B9" s="35"/>
      <c r="C9" s="35"/>
      <c r="D9" s="19" t="s">
        <v>91</v>
      </c>
      <c r="E9" s="17">
        <v>80000</v>
      </c>
      <c r="F9" s="4"/>
      <c r="G9" s="4">
        <v>70000</v>
      </c>
      <c r="H9" s="4">
        <v>55000</v>
      </c>
      <c r="I9" s="29">
        <v>40000</v>
      </c>
      <c r="J9" s="30">
        <v>250</v>
      </c>
      <c r="K9" s="4">
        <v>0</v>
      </c>
    </row>
    <row r="10" spans="1:13" ht="15.75" customHeight="1">
      <c r="A10" s="35" t="s">
        <v>12</v>
      </c>
      <c r="B10" s="35"/>
      <c r="C10" s="35"/>
      <c r="D10" s="35"/>
      <c r="E10" s="5">
        <f>SUM(E4:E9)/4</f>
        <v>61500</v>
      </c>
      <c r="F10" s="5">
        <f>SUM(F4:F9)/2</f>
        <v>72725</v>
      </c>
      <c r="G10" s="5">
        <f>SUM(G4:G9)/4</f>
        <v>73475</v>
      </c>
      <c r="H10" s="5">
        <f t="shared" ref="H10" si="0">SUM(H4:H9)/6</f>
        <v>56571.666666666664</v>
      </c>
      <c r="I10" s="5">
        <f>SUM(I4:I9)/3</f>
        <v>50886.666666666664</v>
      </c>
      <c r="J10" s="5">
        <f>SUM(J4:J9)/4</f>
        <v>325</v>
      </c>
      <c r="K10" s="5">
        <f>SUM(K4:K9)/2</f>
        <v>397.5</v>
      </c>
    </row>
    <row r="11" spans="1:13" ht="15.75" customHeight="1"/>
    <row r="12" spans="1:13" ht="15.75" customHeight="1">
      <c r="A12" s="1" t="s">
        <v>0</v>
      </c>
      <c r="B12" s="36" t="s">
        <v>2</v>
      </c>
      <c r="C12" s="37"/>
      <c r="D12" s="1" t="s">
        <v>1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</row>
    <row r="13" spans="1:13" ht="15.75" customHeight="1">
      <c r="A13" s="32" t="s">
        <v>39</v>
      </c>
      <c r="B13" s="35" t="s">
        <v>10</v>
      </c>
      <c r="C13" s="40" t="s">
        <v>13</v>
      </c>
      <c r="D13" s="16" t="s">
        <v>86</v>
      </c>
      <c r="E13" s="4" t="s">
        <v>51</v>
      </c>
      <c r="F13" s="4" t="s">
        <v>49</v>
      </c>
      <c r="G13" s="4"/>
      <c r="H13" s="4">
        <v>0</v>
      </c>
      <c r="I13" s="4">
        <v>0</v>
      </c>
      <c r="J13" s="4"/>
      <c r="K13" s="4"/>
    </row>
    <row r="14" spans="1:13" ht="15.75" customHeight="1">
      <c r="A14" s="33"/>
      <c r="B14" s="35"/>
      <c r="C14" s="40"/>
      <c r="D14" s="16" t="s">
        <v>87</v>
      </c>
      <c r="E14" s="29">
        <v>15110</v>
      </c>
      <c r="F14" s="4">
        <v>30620</v>
      </c>
      <c r="G14" s="4">
        <v>70440</v>
      </c>
      <c r="H14" s="17">
        <v>59590</v>
      </c>
      <c r="I14" s="17">
        <v>54630</v>
      </c>
      <c r="J14" s="4"/>
      <c r="K14" s="4"/>
    </row>
    <row r="15" spans="1:13" ht="15.75" customHeight="1">
      <c r="A15" s="33"/>
      <c r="B15" s="35"/>
      <c r="C15" s="35"/>
      <c r="D15" s="22" t="s">
        <v>88</v>
      </c>
      <c r="E15" s="17">
        <v>50000</v>
      </c>
      <c r="F15" s="29">
        <v>30000</v>
      </c>
      <c r="G15" s="4">
        <v>0</v>
      </c>
      <c r="H15" s="29">
        <v>50000</v>
      </c>
      <c r="I15" s="4">
        <v>0</v>
      </c>
      <c r="J15" s="4"/>
      <c r="K15" s="4"/>
    </row>
    <row r="16" spans="1:13" ht="15.75" customHeight="1">
      <c r="A16" s="33"/>
      <c r="B16" s="35"/>
      <c r="C16" s="35"/>
      <c r="D16" s="16" t="s">
        <v>89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/>
      <c r="K16" s="4"/>
    </row>
    <row r="17" spans="1:11" ht="15.75" customHeight="1">
      <c r="A17" s="33"/>
      <c r="B17" s="35"/>
      <c r="C17" s="35"/>
      <c r="D17" s="16" t="s">
        <v>90</v>
      </c>
      <c r="E17" s="4">
        <v>25000</v>
      </c>
      <c r="F17" s="17">
        <v>50000</v>
      </c>
      <c r="G17" s="17">
        <v>80000</v>
      </c>
      <c r="H17" s="4">
        <v>0</v>
      </c>
      <c r="I17" s="29">
        <v>30000</v>
      </c>
      <c r="J17" s="4"/>
      <c r="K17" s="4"/>
    </row>
    <row r="18" spans="1:11" ht="15.75" customHeight="1">
      <c r="A18" s="34"/>
      <c r="B18" s="35"/>
      <c r="C18" s="35"/>
      <c r="D18" s="19" t="s">
        <v>91</v>
      </c>
      <c r="E18" s="4">
        <v>30000</v>
      </c>
      <c r="F18" s="4"/>
      <c r="G18" s="29">
        <v>70000</v>
      </c>
      <c r="H18" s="4">
        <v>55000</v>
      </c>
      <c r="I18" s="4">
        <v>40000</v>
      </c>
      <c r="J18" s="4"/>
      <c r="K18" s="4"/>
    </row>
    <row r="19" spans="1:11" ht="15.75" customHeight="1">
      <c r="A19" s="35" t="s">
        <v>12</v>
      </c>
      <c r="B19" s="35"/>
      <c r="C19" s="35"/>
      <c r="D19" s="35"/>
      <c r="E19" s="5">
        <f>SUM(E13:E18)/4</f>
        <v>30027.5</v>
      </c>
      <c r="F19" s="5">
        <f>SUM(F13:F18)/3</f>
        <v>36873.333333333336</v>
      </c>
      <c r="G19" s="5">
        <f>SUM(G13:G18)/3</f>
        <v>73480</v>
      </c>
      <c r="H19" s="5">
        <f>SUM(H13:H18)/3</f>
        <v>54863.333333333336</v>
      </c>
      <c r="I19" s="5">
        <f>SUM(I13:I18)/3</f>
        <v>41543.333333333336</v>
      </c>
      <c r="J19" s="5">
        <f t="shared" ref="J19" si="1">SUM(J13:J18)/6</f>
        <v>0</v>
      </c>
      <c r="K19" s="3"/>
    </row>
    <row r="20" spans="1:11" ht="15.75" customHeight="1"/>
    <row r="21" spans="1:11" ht="15.75" customHeight="1">
      <c r="A21" s="1" t="s">
        <v>0</v>
      </c>
      <c r="B21" s="36" t="s">
        <v>2</v>
      </c>
      <c r="C21" s="37"/>
      <c r="D21" s="1" t="s">
        <v>1</v>
      </c>
      <c r="E21" s="1" t="s">
        <v>21</v>
      </c>
      <c r="F21" s="1" t="s">
        <v>22</v>
      </c>
      <c r="G21" s="1" t="s">
        <v>23</v>
      </c>
      <c r="H21" s="1" t="s">
        <v>24</v>
      </c>
      <c r="I21" s="1" t="s">
        <v>25</v>
      </c>
      <c r="J21" s="1" t="s">
        <v>26</v>
      </c>
      <c r="K21" s="1" t="s">
        <v>27</v>
      </c>
    </row>
    <row r="22" spans="1:11" ht="15.75" customHeight="1">
      <c r="A22" s="32" t="s">
        <v>39</v>
      </c>
      <c r="B22" s="35" t="s">
        <v>10</v>
      </c>
      <c r="C22" s="35" t="s">
        <v>31</v>
      </c>
      <c r="D22" s="16" t="s">
        <v>86</v>
      </c>
      <c r="E22" s="4">
        <v>0</v>
      </c>
      <c r="F22" s="4">
        <v>0</v>
      </c>
      <c r="G22" s="4">
        <v>0</v>
      </c>
      <c r="H22" s="4">
        <v>0</v>
      </c>
      <c r="I22" s="29">
        <v>40000</v>
      </c>
      <c r="J22" s="4"/>
      <c r="K22" s="4"/>
    </row>
    <row r="23" spans="1:11" ht="15.75" customHeight="1">
      <c r="A23" s="33"/>
      <c r="B23" s="35"/>
      <c r="C23" s="35"/>
      <c r="D23" s="16" t="s">
        <v>87</v>
      </c>
      <c r="E23" s="17">
        <v>34000</v>
      </c>
      <c r="F23" s="29">
        <v>29960</v>
      </c>
      <c r="G23" s="17">
        <v>114770</v>
      </c>
      <c r="H23" s="17">
        <v>66980</v>
      </c>
      <c r="I23" s="17">
        <v>60890</v>
      </c>
      <c r="J23" s="4"/>
      <c r="K23" s="4"/>
    </row>
    <row r="24" spans="1:11" ht="15.75" customHeight="1">
      <c r="A24" s="33"/>
      <c r="B24" s="35"/>
      <c r="C24" s="35"/>
      <c r="D24" s="22" t="s">
        <v>88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/>
      <c r="K24" s="4"/>
    </row>
    <row r="25" spans="1:11" ht="15.75" customHeight="1">
      <c r="A25" s="33"/>
      <c r="B25" s="35"/>
      <c r="C25" s="35"/>
      <c r="D25" s="16" t="s">
        <v>89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/>
      <c r="K25" s="4"/>
    </row>
    <row r="26" spans="1:11" ht="15.75" customHeight="1">
      <c r="A26" s="33"/>
      <c r="B26" s="35"/>
      <c r="C26" s="35"/>
      <c r="D26" s="16" t="s">
        <v>90</v>
      </c>
      <c r="E26" s="4">
        <v>30000</v>
      </c>
      <c r="F26" s="17">
        <v>90000</v>
      </c>
      <c r="G26" s="4">
        <v>110000</v>
      </c>
      <c r="H26" s="29">
        <v>40000</v>
      </c>
      <c r="I26" s="4">
        <v>0</v>
      </c>
      <c r="J26" s="4"/>
      <c r="K26" s="4"/>
    </row>
    <row r="27" spans="1:11" ht="15.75" customHeight="1">
      <c r="A27" s="34"/>
      <c r="B27" s="35"/>
      <c r="C27" s="35"/>
      <c r="D27" s="19" t="s">
        <v>91</v>
      </c>
      <c r="E27" s="29">
        <v>20000</v>
      </c>
      <c r="F27" s="4"/>
      <c r="G27" s="29">
        <v>70000</v>
      </c>
      <c r="H27" s="4">
        <v>55000</v>
      </c>
      <c r="I27" s="29">
        <v>40000</v>
      </c>
      <c r="J27" s="4"/>
      <c r="K27" s="4"/>
    </row>
    <row r="28" spans="1:11" ht="15.75" customHeight="1">
      <c r="A28" s="35" t="s">
        <v>12</v>
      </c>
      <c r="B28" s="35"/>
      <c r="C28" s="35"/>
      <c r="D28" s="35"/>
      <c r="E28" s="5">
        <f>SUM(E22:E27)/3</f>
        <v>28000</v>
      </c>
      <c r="F28" s="5">
        <f>SUM(F22:F27)/2</f>
        <v>59980</v>
      </c>
      <c r="G28" s="5">
        <f>SUM(G22:G27)/3</f>
        <v>98256.666666666672</v>
      </c>
      <c r="H28" s="5">
        <f>SUM(H22:H27)/3</f>
        <v>53993.333333333336</v>
      </c>
      <c r="I28" s="5">
        <f>SUM(I22:I27)/3</f>
        <v>46963.333333333336</v>
      </c>
      <c r="J28" s="5">
        <f t="shared" ref="J28" si="2">SUM(J22:J27)/6</f>
        <v>0</v>
      </c>
      <c r="K28" s="3"/>
    </row>
    <row r="29" spans="1:11" ht="15.75" customHeight="1"/>
    <row r="30" spans="1:11" ht="15.75" customHeight="1">
      <c r="A30" s="1" t="s">
        <v>0</v>
      </c>
      <c r="B30" s="36" t="s">
        <v>2</v>
      </c>
      <c r="C30" s="37"/>
      <c r="D30" s="1" t="s">
        <v>1</v>
      </c>
      <c r="E30" s="1" t="s">
        <v>21</v>
      </c>
      <c r="F30" s="1" t="s">
        <v>22</v>
      </c>
      <c r="G30" s="1" t="s">
        <v>23</v>
      </c>
      <c r="H30" s="1" t="s">
        <v>24</v>
      </c>
      <c r="I30" s="1" t="s">
        <v>25</v>
      </c>
      <c r="J30" s="1" t="s">
        <v>26</v>
      </c>
      <c r="K30" s="1" t="s">
        <v>27</v>
      </c>
    </row>
    <row r="31" spans="1:11" ht="15.75" customHeight="1">
      <c r="A31" s="32" t="s">
        <v>39</v>
      </c>
      <c r="B31" s="35" t="s">
        <v>10</v>
      </c>
      <c r="C31" s="35" t="s">
        <v>53</v>
      </c>
      <c r="D31" s="16" t="s">
        <v>86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/>
      <c r="K31" s="4"/>
    </row>
    <row r="32" spans="1:11" ht="15.75" customHeight="1">
      <c r="A32" s="33"/>
      <c r="B32" s="35"/>
      <c r="C32" s="35"/>
      <c r="D32" s="16" t="s">
        <v>87</v>
      </c>
      <c r="E32" s="29">
        <v>13220</v>
      </c>
      <c r="F32" s="4">
        <v>18150</v>
      </c>
      <c r="G32" s="17">
        <v>81520</v>
      </c>
      <c r="H32" s="29">
        <v>47180</v>
      </c>
      <c r="I32" s="17">
        <v>47180</v>
      </c>
      <c r="J32" s="4"/>
      <c r="K32" s="4"/>
    </row>
    <row r="33" spans="1:11" ht="15.75" customHeight="1">
      <c r="A33" s="33"/>
      <c r="B33" s="35"/>
      <c r="C33" s="35"/>
      <c r="D33" s="22" t="s">
        <v>88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/>
      <c r="K33" s="4"/>
    </row>
    <row r="34" spans="1:11" ht="15.75" customHeight="1">
      <c r="A34" s="33"/>
      <c r="B34" s="35"/>
      <c r="C34" s="35"/>
      <c r="D34" s="16" t="s">
        <v>89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/>
      <c r="K34" s="4"/>
    </row>
    <row r="35" spans="1:11" ht="15.75" customHeight="1">
      <c r="A35" s="33"/>
      <c r="B35" s="35"/>
      <c r="C35" s="35"/>
      <c r="D35" s="16" t="s">
        <v>90</v>
      </c>
      <c r="E35" s="4">
        <v>0</v>
      </c>
      <c r="F35" s="4">
        <v>0</v>
      </c>
      <c r="G35" s="4">
        <v>0</v>
      </c>
      <c r="H35" s="4">
        <v>0</v>
      </c>
      <c r="I35" s="29">
        <v>30000</v>
      </c>
      <c r="J35" s="4"/>
      <c r="K35" s="4"/>
    </row>
    <row r="36" spans="1:11" ht="15.75" customHeight="1">
      <c r="A36" s="34"/>
      <c r="B36" s="35"/>
      <c r="C36" s="35"/>
      <c r="D36" s="19" t="s">
        <v>91</v>
      </c>
      <c r="E36" s="17">
        <v>20000</v>
      </c>
      <c r="F36" s="4"/>
      <c r="G36" s="29">
        <v>70000</v>
      </c>
      <c r="H36" s="17">
        <v>55000</v>
      </c>
      <c r="I36" s="4">
        <v>40000</v>
      </c>
      <c r="J36" s="4"/>
      <c r="K36" s="4"/>
    </row>
    <row r="37" spans="1:11" ht="15.75" customHeight="1">
      <c r="A37" s="35" t="s">
        <v>12</v>
      </c>
      <c r="B37" s="35"/>
      <c r="C37" s="35"/>
      <c r="D37" s="35"/>
      <c r="E37" s="5">
        <f>SUM(E31:E36)/2</f>
        <v>16610</v>
      </c>
      <c r="F37" s="5">
        <f>SUM(F31:F36)/1</f>
        <v>18150</v>
      </c>
      <c r="G37" s="5">
        <f>SUM(G31:G36)/2</f>
        <v>75760</v>
      </c>
      <c r="H37" s="5">
        <f>SUM(H31:H36)/2</f>
        <v>51090</v>
      </c>
      <c r="I37" s="5">
        <f>SUM(I31:I36)/3</f>
        <v>39060</v>
      </c>
      <c r="J37" s="5">
        <f t="shared" ref="J37" si="3">SUM(J31:J36)/6</f>
        <v>0</v>
      </c>
      <c r="K37" s="3"/>
    </row>
    <row r="38" spans="1:11" ht="15.75" customHeight="1">
      <c r="A38" s="10"/>
      <c r="B38" s="10"/>
      <c r="C38" s="10"/>
      <c r="D38" s="10"/>
      <c r="E38" s="11"/>
      <c r="F38" s="11"/>
      <c r="G38" s="11"/>
      <c r="H38" s="11"/>
      <c r="I38" s="11"/>
      <c r="J38" s="11"/>
      <c r="K38" s="12"/>
    </row>
    <row r="39" spans="1:11" ht="15.75" customHeight="1">
      <c r="A39" s="39" t="s">
        <v>38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5.75" customHeight="1">
      <c r="A40" s="1" t="s">
        <v>0</v>
      </c>
      <c r="B40" s="36" t="s">
        <v>2</v>
      </c>
      <c r="C40" s="37"/>
      <c r="D40" s="1" t="s">
        <v>1</v>
      </c>
      <c r="E40" s="1" t="s">
        <v>33</v>
      </c>
      <c r="F40" s="1" t="s">
        <v>34</v>
      </c>
      <c r="G40" s="1" t="s">
        <v>35</v>
      </c>
      <c r="H40" s="1" t="s">
        <v>36</v>
      </c>
      <c r="I40" s="1"/>
      <c r="J40" s="36" t="s">
        <v>37</v>
      </c>
      <c r="K40" s="37"/>
    </row>
    <row r="41" spans="1:11" ht="15.75" customHeight="1">
      <c r="A41" s="32" t="s">
        <v>39</v>
      </c>
      <c r="B41" s="43" t="s">
        <v>18</v>
      </c>
      <c r="C41" s="44"/>
      <c r="D41" s="16" t="s">
        <v>86</v>
      </c>
      <c r="E41" s="17">
        <v>5000</v>
      </c>
      <c r="F41" s="17">
        <v>3200</v>
      </c>
      <c r="G41" s="17">
        <v>495</v>
      </c>
      <c r="H41" s="17">
        <v>1500</v>
      </c>
      <c r="I41" s="4"/>
      <c r="J41" s="49"/>
      <c r="K41" s="50"/>
    </row>
    <row r="42" spans="1:11" ht="15.75" customHeight="1">
      <c r="A42" s="33"/>
      <c r="B42" s="45"/>
      <c r="C42" s="46"/>
      <c r="D42" s="16" t="s">
        <v>87</v>
      </c>
      <c r="E42" s="29">
        <v>3300</v>
      </c>
      <c r="F42" s="29">
        <v>1800</v>
      </c>
      <c r="G42" s="4" t="s">
        <v>54</v>
      </c>
      <c r="H42" s="4">
        <v>0</v>
      </c>
      <c r="I42" s="4"/>
      <c r="J42" s="14"/>
      <c r="K42" s="15"/>
    </row>
    <row r="43" spans="1:11" ht="15.75" customHeight="1">
      <c r="A43" s="33"/>
      <c r="B43" s="45"/>
      <c r="C43" s="46"/>
      <c r="D43" s="22" t="s">
        <v>88</v>
      </c>
      <c r="E43" s="17">
        <v>5000</v>
      </c>
      <c r="F43" s="4">
        <v>3000</v>
      </c>
      <c r="G43" s="4">
        <v>280</v>
      </c>
      <c r="H43" s="4">
        <v>600</v>
      </c>
      <c r="I43" s="4"/>
      <c r="J43" s="49"/>
      <c r="K43" s="50"/>
    </row>
    <row r="44" spans="1:11" ht="15.75" customHeight="1">
      <c r="A44" s="33"/>
      <c r="B44" s="45"/>
      <c r="C44" s="46"/>
      <c r="D44" s="16" t="s">
        <v>89</v>
      </c>
      <c r="E44" s="17">
        <v>5000</v>
      </c>
      <c r="F44" s="4">
        <v>3000</v>
      </c>
      <c r="G44" s="4">
        <v>350</v>
      </c>
      <c r="H44" s="4">
        <v>0</v>
      </c>
      <c r="I44" s="4"/>
      <c r="J44" s="49"/>
      <c r="K44" s="50"/>
    </row>
    <row r="45" spans="1:11" ht="15.75" customHeight="1">
      <c r="A45" s="33"/>
      <c r="B45" s="45"/>
      <c r="C45" s="46"/>
      <c r="D45" s="16" t="s">
        <v>90</v>
      </c>
      <c r="E45" s="4">
        <v>4000</v>
      </c>
      <c r="F45" s="4">
        <v>2800</v>
      </c>
      <c r="G45" s="4">
        <v>300</v>
      </c>
      <c r="H45" s="29">
        <v>300</v>
      </c>
      <c r="I45" s="4"/>
      <c r="J45" s="49"/>
      <c r="K45" s="50"/>
    </row>
    <row r="46" spans="1:11" ht="15.75" customHeight="1">
      <c r="A46" s="34"/>
      <c r="B46" s="47"/>
      <c r="C46" s="48"/>
      <c r="D46" s="19" t="s">
        <v>91</v>
      </c>
      <c r="E46" s="4">
        <v>4000</v>
      </c>
      <c r="F46" s="4">
        <v>0</v>
      </c>
      <c r="G46" s="29">
        <v>250</v>
      </c>
      <c r="H46" s="4">
        <v>600</v>
      </c>
      <c r="I46" s="4"/>
      <c r="J46" s="49"/>
      <c r="K46" s="50"/>
    </row>
    <row r="47" spans="1:11" ht="15.75" customHeight="1">
      <c r="A47" s="35" t="s">
        <v>12</v>
      </c>
      <c r="B47" s="35"/>
      <c r="C47" s="35"/>
      <c r="D47" s="35"/>
      <c r="E47" s="5">
        <f>SUM(E41:E46)/6</f>
        <v>4383.333333333333</v>
      </c>
      <c r="F47" s="5">
        <f>SUM(F41:F46)/5</f>
        <v>2760</v>
      </c>
      <c r="G47" s="5">
        <f>SUM(G41:G46)/5</f>
        <v>335</v>
      </c>
      <c r="H47" s="5">
        <f>SUM(H41:H46)/4</f>
        <v>750</v>
      </c>
      <c r="I47" s="4"/>
      <c r="J47" s="49"/>
      <c r="K47" s="50"/>
    </row>
    <row r="48" spans="1:11" ht="15.75" customHeight="1">
      <c r="H48" s="2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24" customHeight="1"/>
  </sheetData>
  <mergeCells count="34">
    <mergeCell ref="B41:C46"/>
    <mergeCell ref="J46:K46"/>
    <mergeCell ref="J47:K47"/>
    <mergeCell ref="A2:K2"/>
    <mergeCell ref="A39:K39"/>
    <mergeCell ref="B40:C40"/>
    <mergeCell ref="A41:A46"/>
    <mergeCell ref="A47:D47"/>
    <mergeCell ref="J40:K40"/>
    <mergeCell ref="J41:K41"/>
    <mergeCell ref="J43:K43"/>
    <mergeCell ref="J44:K44"/>
    <mergeCell ref="J45:K45"/>
    <mergeCell ref="A37:D37"/>
    <mergeCell ref="A22:A27"/>
    <mergeCell ref="B22:B27"/>
    <mergeCell ref="C22:C27"/>
    <mergeCell ref="A28:D28"/>
    <mergeCell ref="B30:C30"/>
    <mergeCell ref="A31:A36"/>
    <mergeCell ref="B31:B36"/>
    <mergeCell ref="C31:C36"/>
    <mergeCell ref="B21:C21"/>
    <mergeCell ref="A1:K1"/>
    <mergeCell ref="B3:C3"/>
    <mergeCell ref="A4:A9"/>
    <mergeCell ref="B4:B9"/>
    <mergeCell ref="C4:C9"/>
    <mergeCell ref="A10:D10"/>
    <mergeCell ref="B12:C12"/>
    <mergeCell ref="A13:A18"/>
    <mergeCell ref="B13:B18"/>
    <mergeCell ref="C13:C18"/>
    <mergeCell ref="A19:D19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9" max="10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6" zoomScaleNormal="100" workbookViewId="0">
      <selection activeCell="K49" sqref="K49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75</v>
      </c>
      <c r="B4" s="35" t="s">
        <v>10</v>
      </c>
      <c r="C4" s="35" t="s">
        <v>14</v>
      </c>
      <c r="D4" s="22" t="s">
        <v>79</v>
      </c>
      <c r="E4" s="4">
        <v>122727</v>
      </c>
      <c r="F4" s="4">
        <v>12273</v>
      </c>
      <c r="G4" s="4">
        <v>2000</v>
      </c>
      <c r="H4" s="4">
        <v>2000</v>
      </c>
      <c r="I4" s="4">
        <v>20000</v>
      </c>
      <c r="J4" s="23">
        <f t="shared" ref="J4:J5" si="0">E4+F4+G4+H4+I4</f>
        <v>159000</v>
      </c>
      <c r="K4" s="4"/>
    </row>
    <row r="5" spans="1:13" ht="15.75" customHeight="1">
      <c r="A5" s="33"/>
      <c r="B5" s="35"/>
      <c r="C5" s="35"/>
      <c r="D5" s="2" t="s">
        <v>92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f t="shared" si="0"/>
        <v>0</v>
      </c>
      <c r="K5" s="4"/>
    </row>
    <row r="6" spans="1:13" ht="15.75" customHeight="1">
      <c r="A6" s="33"/>
      <c r="B6" s="35"/>
      <c r="C6" s="35"/>
      <c r="D6" s="2" t="s">
        <v>81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f t="shared" ref="J6" si="1">E6+F6+G6+H6+I6</f>
        <v>0</v>
      </c>
      <c r="K6" s="4"/>
    </row>
    <row r="7" spans="1:13" ht="15.75" customHeight="1">
      <c r="A7" s="33"/>
      <c r="B7" s="35"/>
      <c r="C7" s="35"/>
      <c r="D7" s="19" t="s">
        <v>82</v>
      </c>
      <c r="E7" s="4">
        <v>139000</v>
      </c>
      <c r="F7" s="4">
        <v>13900</v>
      </c>
      <c r="G7" s="4">
        <v>2000</v>
      </c>
      <c r="H7" s="4">
        <v>2000</v>
      </c>
      <c r="I7" s="4">
        <v>20000</v>
      </c>
      <c r="J7" s="17">
        <f t="shared" ref="J7" si="2">E7+F7+G7+H7+I7</f>
        <v>176900</v>
      </c>
      <c r="K7" s="4"/>
    </row>
    <row r="8" spans="1:13" ht="15.75" customHeight="1">
      <c r="A8" s="35" t="s">
        <v>12</v>
      </c>
      <c r="B8" s="35"/>
      <c r="C8" s="35"/>
      <c r="D8" s="35"/>
      <c r="E8" s="5">
        <f>SUM(E4:E7)/2</f>
        <v>130863.5</v>
      </c>
      <c r="F8" s="5">
        <f t="shared" ref="F8:J8" si="3">SUM(F4:F7)/2</f>
        <v>13086.5</v>
      </c>
      <c r="G8" s="5">
        <f t="shared" si="3"/>
        <v>2000</v>
      </c>
      <c r="H8" s="5">
        <f t="shared" si="3"/>
        <v>2000</v>
      </c>
      <c r="I8" s="5">
        <f t="shared" si="3"/>
        <v>20000</v>
      </c>
      <c r="J8" s="5">
        <f t="shared" si="3"/>
        <v>167950</v>
      </c>
      <c r="K8" s="3"/>
    </row>
    <row r="9" spans="1:13" ht="15.75" customHeight="1"/>
    <row r="10" spans="1:13" ht="15.75" customHeight="1">
      <c r="A10" s="1" t="s">
        <v>0</v>
      </c>
      <c r="B10" s="36" t="s">
        <v>2</v>
      </c>
      <c r="C10" s="37"/>
      <c r="D10" s="1" t="s">
        <v>1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</row>
    <row r="11" spans="1:13" ht="15.75" customHeight="1">
      <c r="A11" s="32" t="s">
        <v>75</v>
      </c>
      <c r="B11" s="35" t="s">
        <v>10</v>
      </c>
      <c r="C11" s="40" t="s">
        <v>13</v>
      </c>
      <c r="D11" s="22" t="s">
        <v>79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f t="shared" ref="J11:J14" si="4">E11+F11+G11+H11+I11</f>
        <v>0</v>
      </c>
      <c r="K11" s="4"/>
    </row>
    <row r="12" spans="1:13" ht="15.75" customHeight="1">
      <c r="A12" s="33"/>
      <c r="B12" s="35"/>
      <c r="C12" s="35"/>
      <c r="D12" s="16" t="s">
        <v>92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f t="shared" si="4"/>
        <v>0</v>
      </c>
      <c r="K12" s="4"/>
    </row>
    <row r="13" spans="1:13" ht="15.75" customHeight="1">
      <c r="A13" s="33"/>
      <c r="B13" s="35"/>
      <c r="C13" s="35"/>
      <c r="D13" s="16" t="s">
        <v>81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f t="shared" si="4"/>
        <v>0</v>
      </c>
      <c r="K13" s="4"/>
    </row>
    <row r="14" spans="1:13" ht="15.75" customHeight="1">
      <c r="A14" s="33"/>
      <c r="B14" s="35"/>
      <c r="C14" s="35"/>
      <c r="D14" s="19" t="s">
        <v>82</v>
      </c>
      <c r="E14" s="4">
        <v>133000</v>
      </c>
      <c r="F14" s="4">
        <v>13300</v>
      </c>
      <c r="G14" s="4">
        <v>2000</v>
      </c>
      <c r="H14" s="4">
        <v>2000</v>
      </c>
      <c r="I14" s="4">
        <v>20000</v>
      </c>
      <c r="J14" s="4">
        <f t="shared" si="4"/>
        <v>170300</v>
      </c>
      <c r="K14" s="4"/>
    </row>
    <row r="15" spans="1:13" ht="15.75" customHeight="1">
      <c r="A15" s="35" t="s">
        <v>12</v>
      </c>
      <c r="B15" s="35"/>
      <c r="C15" s="35"/>
      <c r="D15" s="35"/>
      <c r="E15" s="5">
        <f>SUM(E11:E14)/1</f>
        <v>133000</v>
      </c>
      <c r="F15" s="5">
        <f t="shared" ref="F15:J15" si="5">SUM(F11:F14)/1</f>
        <v>13300</v>
      </c>
      <c r="G15" s="5">
        <f t="shared" si="5"/>
        <v>2000</v>
      </c>
      <c r="H15" s="5">
        <f t="shared" si="5"/>
        <v>2000</v>
      </c>
      <c r="I15" s="5">
        <f t="shared" si="5"/>
        <v>20000</v>
      </c>
      <c r="J15" s="5">
        <f t="shared" si="5"/>
        <v>170300</v>
      </c>
      <c r="K15" s="3"/>
    </row>
    <row r="16" spans="1:13" ht="15.75" customHeight="1"/>
    <row r="17" spans="1:11" ht="15.75" customHeight="1">
      <c r="A17" s="1" t="s">
        <v>0</v>
      </c>
      <c r="B17" s="36" t="s">
        <v>2</v>
      </c>
      <c r="C17" s="37"/>
      <c r="D17" s="1" t="s">
        <v>1</v>
      </c>
      <c r="E17" s="1" t="s">
        <v>3</v>
      </c>
      <c r="F17" s="1" t="s">
        <v>4</v>
      </c>
      <c r="G17" s="1" t="s">
        <v>5</v>
      </c>
      <c r="H17" s="1" t="s">
        <v>6</v>
      </c>
      <c r="I17" s="1" t="s">
        <v>7</v>
      </c>
      <c r="J17" s="1" t="s">
        <v>8</v>
      </c>
      <c r="K17" s="1" t="s">
        <v>9</v>
      </c>
    </row>
    <row r="18" spans="1:11" ht="15.75" customHeight="1">
      <c r="A18" s="32" t="s">
        <v>75</v>
      </c>
      <c r="B18" s="35" t="s">
        <v>10</v>
      </c>
      <c r="C18" s="35" t="s">
        <v>31</v>
      </c>
      <c r="D18" s="22" t="s">
        <v>79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/>
    </row>
    <row r="19" spans="1:11" ht="15.75" customHeight="1">
      <c r="A19" s="33"/>
      <c r="B19" s="35"/>
      <c r="C19" s="35"/>
      <c r="D19" s="16" t="s">
        <v>92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/>
    </row>
    <row r="20" spans="1:11" ht="15.75" customHeight="1">
      <c r="A20" s="33"/>
      <c r="B20" s="35"/>
      <c r="C20" s="35"/>
      <c r="D20" s="16" t="s">
        <v>81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f t="shared" ref="J20" si="6">E20+F20+G20+H20+I20</f>
        <v>0</v>
      </c>
      <c r="K20" s="4"/>
    </row>
    <row r="21" spans="1:11" ht="15.75" customHeight="1">
      <c r="A21" s="33"/>
      <c r="B21" s="35"/>
      <c r="C21" s="35"/>
      <c r="D21" s="19" t="s">
        <v>82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f t="shared" ref="J21" si="7">E21+F21+G21+H21+I21</f>
        <v>0</v>
      </c>
      <c r="K21" s="4"/>
    </row>
    <row r="22" spans="1:11" ht="15.75" customHeight="1">
      <c r="A22" s="35" t="s">
        <v>12</v>
      </c>
      <c r="B22" s="35"/>
      <c r="C22" s="35"/>
      <c r="D22" s="35"/>
      <c r="E22" s="5">
        <f>SUM(E18:E21)/4</f>
        <v>0</v>
      </c>
      <c r="F22" s="5">
        <f t="shared" ref="F22:J22" si="8">SUM(F18:F21)/4</f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3"/>
    </row>
    <row r="23" spans="1:11" ht="15.75" customHeight="1"/>
    <row r="24" spans="1:11" ht="15.75" customHeight="1">
      <c r="A24" s="1" t="s">
        <v>0</v>
      </c>
      <c r="B24" s="36" t="s">
        <v>2</v>
      </c>
      <c r="C24" s="37"/>
      <c r="D24" s="1" t="s">
        <v>1</v>
      </c>
      <c r="E24" s="1" t="s">
        <v>3</v>
      </c>
      <c r="F24" s="1" t="s">
        <v>4</v>
      </c>
      <c r="G24" s="1" t="s">
        <v>5</v>
      </c>
      <c r="H24" s="1" t="s">
        <v>6</v>
      </c>
      <c r="I24" s="1" t="s">
        <v>7</v>
      </c>
      <c r="J24" s="1" t="s">
        <v>8</v>
      </c>
      <c r="K24" s="1" t="s">
        <v>9</v>
      </c>
    </row>
    <row r="25" spans="1:11" ht="15.75" customHeight="1">
      <c r="A25" s="32" t="s">
        <v>75</v>
      </c>
      <c r="B25" s="35" t="s">
        <v>10</v>
      </c>
      <c r="C25" s="35" t="s">
        <v>32</v>
      </c>
      <c r="D25" s="22" t="s">
        <v>79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f t="shared" ref="J25:J28" si="9">E25+F25+G25+H25+I25</f>
        <v>0</v>
      </c>
      <c r="K25" s="4"/>
    </row>
    <row r="26" spans="1:11" ht="15.75" customHeight="1">
      <c r="A26" s="33"/>
      <c r="B26" s="35"/>
      <c r="C26" s="35"/>
      <c r="D26" s="16" t="s">
        <v>92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f t="shared" si="9"/>
        <v>0</v>
      </c>
      <c r="K26" s="4"/>
    </row>
    <row r="27" spans="1:11" ht="15.75" customHeight="1">
      <c r="A27" s="33"/>
      <c r="B27" s="35"/>
      <c r="C27" s="35"/>
      <c r="D27" s="16" t="s">
        <v>81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f t="shared" si="9"/>
        <v>0</v>
      </c>
      <c r="K27" s="4"/>
    </row>
    <row r="28" spans="1:11" ht="15.75" customHeight="1">
      <c r="A28" s="33"/>
      <c r="B28" s="35"/>
      <c r="C28" s="35"/>
      <c r="D28" s="19" t="s">
        <v>82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f t="shared" si="9"/>
        <v>0</v>
      </c>
      <c r="K28" s="4"/>
    </row>
    <row r="29" spans="1:11" ht="15.75" customHeight="1">
      <c r="A29" s="35" t="s">
        <v>12</v>
      </c>
      <c r="B29" s="35"/>
      <c r="C29" s="35"/>
      <c r="D29" s="35"/>
      <c r="E29" s="5">
        <f>SUM(E25:E28)/4</f>
        <v>0</v>
      </c>
      <c r="F29" s="5">
        <f t="shared" ref="F29:J29" si="10">SUM(F25:F28)/4</f>
        <v>0</v>
      </c>
      <c r="G29" s="5">
        <f t="shared" si="10"/>
        <v>0</v>
      </c>
      <c r="H29" s="5">
        <f t="shared" si="10"/>
        <v>0</v>
      </c>
      <c r="I29" s="5">
        <f t="shared" si="10"/>
        <v>0</v>
      </c>
      <c r="J29" s="5">
        <f t="shared" si="10"/>
        <v>0</v>
      </c>
      <c r="K29" s="3"/>
    </row>
    <row r="30" spans="1:11" ht="15.75" customHeight="1"/>
    <row r="31" spans="1:11" ht="15.75" customHeight="1">
      <c r="A31" s="1" t="s">
        <v>0</v>
      </c>
      <c r="B31" s="36" t="s">
        <v>2</v>
      </c>
      <c r="C31" s="37"/>
      <c r="D31" s="1" t="s">
        <v>1</v>
      </c>
      <c r="E31" s="1" t="s">
        <v>3</v>
      </c>
      <c r="F31" s="1" t="s">
        <v>4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9</v>
      </c>
    </row>
    <row r="32" spans="1:11" ht="15.75" customHeight="1">
      <c r="A32" s="32" t="s">
        <v>75</v>
      </c>
      <c r="B32" s="35" t="s">
        <v>15</v>
      </c>
      <c r="C32" s="35" t="s">
        <v>16</v>
      </c>
      <c r="D32" s="22" t="s">
        <v>79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f t="shared" ref="J32:J35" si="11">E32+F32+G32+H32+I32</f>
        <v>0</v>
      </c>
      <c r="K32" s="4"/>
    </row>
    <row r="33" spans="1:11" ht="15.75" customHeight="1">
      <c r="A33" s="33"/>
      <c r="B33" s="35"/>
      <c r="C33" s="35"/>
      <c r="D33" s="16" t="s">
        <v>92</v>
      </c>
      <c r="E33" s="4">
        <v>11300</v>
      </c>
      <c r="F33" s="4">
        <v>1130</v>
      </c>
      <c r="G33" s="4">
        <v>700</v>
      </c>
      <c r="H33" s="4">
        <v>400</v>
      </c>
      <c r="I33" s="4">
        <v>800</v>
      </c>
      <c r="J33" s="29">
        <f t="shared" si="11"/>
        <v>14330</v>
      </c>
      <c r="K33" s="4" t="s">
        <v>57</v>
      </c>
    </row>
    <row r="34" spans="1:11" ht="15.75" customHeight="1">
      <c r="A34" s="33"/>
      <c r="B34" s="35"/>
      <c r="C34" s="35"/>
      <c r="D34" s="16" t="s">
        <v>81</v>
      </c>
      <c r="E34" s="4">
        <v>15000</v>
      </c>
      <c r="F34" s="4">
        <v>1500</v>
      </c>
      <c r="G34" s="4">
        <v>700</v>
      </c>
      <c r="H34" s="4">
        <v>400</v>
      </c>
      <c r="I34" s="4">
        <v>800</v>
      </c>
      <c r="J34" s="4">
        <f t="shared" si="11"/>
        <v>18400</v>
      </c>
      <c r="K34" s="4"/>
    </row>
    <row r="35" spans="1:11" ht="15.75" customHeight="1">
      <c r="A35" s="33"/>
      <c r="B35" s="35"/>
      <c r="C35" s="35"/>
      <c r="D35" s="19" t="s">
        <v>82</v>
      </c>
      <c r="E35" s="4">
        <v>20200</v>
      </c>
      <c r="F35" s="4">
        <v>2020</v>
      </c>
      <c r="G35" s="4">
        <v>700</v>
      </c>
      <c r="H35" s="4">
        <v>400</v>
      </c>
      <c r="I35" s="4">
        <v>800</v>
      </c>
      <c r="J35" s="17">
        <f t="shared" si="11"/>
        <v>24120</v>
      </c>
      <c r="K35" s="4"/>
    </row>
    <row r="36" spans="1:11" ht="15.75" customHeight="1">
      <c r="A36" s="35" t="s">
        <v>12</v>
      </c>
      <c r="B36" s="35"/>
      <c r="C36" s="35"/>
      <c r="D36" s="35"/>
      <c r="E36" s="5">
        <f>SUM(E32:E35)/3</f>
        <v>15500</v>
      </c>
      <c r="F36" s="5">
        <f t="shared" ref="F36:J36" si="12">SUM(F32:F35)/3</f>
        <v>1550</v>
      </c>
      <c r="G36" s="5">
        <f t="shared" si="12"/>
        <v>700</v>
      </c>
      <c r="H36" s="5">
        <f t="shared" si="12"/>
        <v>400</v>
      </c>
      <c r="I36" s="5">
        <f t="shared" si="12"/>
        <v>800</v>
      </c>
      <c r="J36" s="5">
        <f>(J33+J34+J35)/3</f>
        <v>18950</v>
      </c>
      <c r="K36" s="3"/>
    </row>
    <row r="37" spans="1:11" ht="15.75" customHeight="1"/>
    <row r="38" spans="1:11" ht="15.75" customHeight="1">
      <c r="A38" s="1" t="s">
        <v>0</v>
      </c>
      <c r="B38" s="36" t="s">
        <v>2</v>
      </c>
      <c r="C38" s="37"/>
      <c r="D38" s="1" t="s">
        <v>1</v>
      </c>
      <c r="E38" s="1" t="s">
        <v>3</v>
      </c>
      <c r="F38" s="1" t="s">
        <v>4</v>
      </c>
      <c r="G38" s="1" t="s">
        <v>5</v>
      </c>
      <c r="H38" s="1" t="s">
        <v>6</v>
      </c>
      <c r="I38" s="1" t="s">
        <v>7</v>
      </c>
      <c r="J38" s="1" t="s">
        <v>8</v>
      </c>
      <c r="K38" s="1" t="s">
        <v>9</v>
      </c>
    </row>
    <row r="39" spans="1:11" ht="15.75" customHeight="1">
      <c r="A39" s="32" t="s">
        <v>75</v>
      </c>
      <c r="B39" s="35" t="s">
        <v>18</v>
      </c>
      <c r="C39" s="35" t="s">
        <v>17</v>
      </c>
      <c r="D39" s="22" t="s">
        <v>79</v>
      </c>
      <c r="E39" s="4">
        <v>0</v>
      </c>
      <c r="F39" s="4">
        <v>0</v>
      </c>
      <c r="G39" s="4"/>
      <c r="H39" s="4">
        <v>0</v>
      </c>
      <c r="I39" s="4">
        <v>0</v>
      </c>
      <c r="J39" s="4">
        <v>0</v>
      </c>
      <c r="K39" s="4"/>
    </row>
    <row r="40" spans="1:11" ht="15.75" customHeight="1">
      <c r="A40" s="33"/>
      <c r="B40" s="35"/>
      <c r="C40" s="35"/>
      <c r="D40" s="16" t="s">
        <v>92</v>
      </c>
      <c r="E40" s="4">
        <v>11300</v>
      </c>
      <c r="F40" s="4">
        <v>1130</v>
      </c>
      <c r="G40" s="4">
        <v>700</v>
      </c>
      <c r="H40" s="4">
        <v>400</v>
      </c>
      <c r="I40" s="4">
        <v>800</v>
      </c>
      <c r="J40" s="29">
        <f t="shared" ref="J40:J42" si="13">E40+F40+G40+H40+I40</f>
        <v>14330</v>
      </c>
      <c r="K40" s="4"/>
    </row>
    <row r="41" spans="1:11" ht="15.75" customHeight="1">
      <c r="A41" s="33"/>
      <c r="B41" s="35"/>
      <c r="C41" s="35"/>
      <c r="D41" s="16" t="s">
        <v>81</v>
      </c>
      <c r="E41" s="4">
        <v>14000</v>
      </c>
      <c r="F41" s="4">
        <v>1400</v>
      </c>
      <c r="G41" s="4">
        <v>700</v>
      </c>
      <c r="H41" s="4">
        <v>400</v>
      </c>
      <c r="I41" s="4">
        <v>800</v>
      </c>
      <c r="J41" s="4">
        <f t="shared" si="13"/>
        <v>17300</v>
      </c>
      <c r="K41" s="4"/>
    </row>
    <row r="42" spans="1:11" ht="15.75" customHeight="1">
      <c r="A42" s="33"/>
      <c r="B42" s="35"/>
      <c r="C42" s="35"/>
      <c r="D42" s="19" t="s">
        <v>82</v>
      </c>
      <c r="E42" s="4">
        <v>16500</v>
      </c>
      <c r="F42" s="4">
        <v>1650</v>
      </c>
      <c r="G42" s="4">
        <v>700</v>
      </c>
      <c r="H42" s="4">
        <v>400</v>
      </c>
      <c r="I42" s="4">
        <v>800</v>
      </c>
      <c r="J42" s="17">
        <f t="shared" si="13"/>
        <v>20050</v>
      </c>
      <c r="K42" s="4"/>
    </row>
    <row r="43" spans="1:11" ht="15.75" customHeight="1">
      <c r="A43" s="35" t="s">
        <v>12</v>
      </c>
      <c r="B43" s="35"/>
      <c r="C43" s="35"/>
      <c r="D43" s="35"/>
      <c r="E43" s="5">
        <f>SUM(E39:E42)/3</f>
        <v>13933.333333333334</v>
      </c>
      <c r="F43" s="5">
        <f t="shared" ref="F43:J43" si="14">SUM(F39:F42)/3</f>
        <v>1393.3333333333333</v>
      </c>
      <c r="G43" s="5">
        <f t="shared" si="14"/>
        <v>700</v>
      </c>
      <c r="H43" s="5">
        <f t="shared" si="14"/>
        <v>400</v>
      </c>
      <c r="I43" s="5">
        <f t="shared" si="14"/>
        <v>800</v>
      </c>
      <c r="J43" s="5">
        <f>(J40+J41+J42)/3</f>
        <v>17226.666666666668</v>
      </c>
      <c r="K43" s="3"/>
    </row>
    <row r="44" spans="1:11" ht="24" customHeight="1"/>
  </sheetData>
  <mergeCells count="32">
    <mergeCell ref="A43:D43"/>
    <mergeCell ref="A25:A28"/>
    <mergeCell ref="B25:B28"/>
    <mergeCell ref="C25:C28"/>
    <mergeCell ref="A29:D29"/>
    <mergeCell ref="B31:C31"/>
    <mergeCell ref="A32:A35"/>
    <mergeCell ref="B32:B35"/>
    <mergeCell ref="C32:C35"/>
    <mergeCell ref="A36:D36"/>
    <mergeCell ref="B38:C38"/>
    <mergeCell ref="A39:A42"/>
    <mergeCell ref="B39:B42"/>
    <mergeCell ref="C39:C42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zoomScaleNormal="100" workbookViewId="0">
      <selection activeCell="D33" sqref="D33:D36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3" ht="15.75" customHeight="1">
      <c r="A4" s="32" t="s">
        <v>75</v>
      </c>
      <c r="B4" s="35" t="s">
        <v>10</v>
      </c>
      <c r="C4" s="35" t="s">
        <v>14</v>
      </c>
      <c r="D4" s="22" t="s">
        <v>79</v>
      </c>
      <c r="E4" s="4">
        <v>0</v>
      </c>
      <c r="F4" s="4">
        <v>0</v>
      </c>
      <c r="G4" s="4">
        <v>0</v>
      </c>
      <c r="H4" s="17">
        <v>63000</v>
      </c>
      <c r="I4" s="17">
        <v>53000</v>
      </c>
      <c r="J4" s="4">
        <v>0</v>
      </c>
      <c r="K4" s="4"/>
    </row>
    <row r="5" spans="1:13" ht="15.75" customHeight="1">
      <c r="A5" s="33"/>
      <c r="B5" s="35"/>
      <c r="C5" s="35"/>
      <c r="D5" s="16" t="s">
        <v>92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/>
      <c r="K5" s="4"/>
    </row>
    <row r="6" spans="1:13" ht="15.75" customHeight="1">
      <c r="A6" s="33"/>
      <c r="B6" s="35"/>
      <c r="C6" s="35"/>
      <c r="D6" s="16" t="s">
        <v>81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/>
      <c r="K6" s="4"/>
    </row>
    <row r="7" spans="1:13" ht="15.75" customHeight="1">
      <c r="A7" s="33"/>
      <c r="B7" s="35"/>
      <c r="C7" s="35"/>
      <c r="D7" s="19" t="s">
        <v>82</v>
      </c>
      <c r="E7" s="4">
        <v>0</v>
      </c>
      <c r="F7" s="4">
        <v>0</v>
      </c>
      <c r="G7" s="4">
        <v>0</v>
      </c>
      <c r="H7" s="29">
        <v>40000</v>
      </c>
      <c r="I7" s="29">
        <v>30000</v>
      </c>
      <c r="J7" s="4"/>
      <c r="K7" s="4"/>
    </row>
    <row r="8" spans="1:13" ht="15.75" customHeight="1">
      <c r="A8" s="35" t="s">
        <v>12</v>
      </c>
      <c r="B8" s="35"/>
      <c r="C8" s="35"/>
      <c r="D8" s="35"/>
      <c r="E8" s="5">
        <f>SUM(E4:E7)/4</f>
        <v>0</v>
      </c>
      <c r="F8" s="5">
        <f t="shared" ref="F8:J8" si="0">SUM(F4:F7)/4</f>
        <v>0</v>
      </c>
      <c r="G8" s="5">
        <f t="shared" si="0"/>
        <v>0</v>
      </c>
      <c r="H8" s="5">
        <f>SUM(H4:H7)/2</f>
        <v>51500</v>
      </c>
      <c r="I8" s="5">
        <f>SUM(I4:I7)/2</f>
        <v>41500</v>
      </c>
      <c r="J8" s="5">
        <f t="shared" si="0"/>
        <v>0</v>
      </c>
      <c r="K8" s="3"/>
    </row>
    <row r="9" spans="1:13" ht="15.75" customHeight="1"/>
    <row r="10" spans="1:13" ht="15.75" customHeight="1">
      <c r="A10" s="1" t="s">
        <v>0</v>
      </c>
      <c r="B10" s="36" t="s">
        <v>2</v>
      </c>
      <c r="C10" s="37"/>
      <c r="D10" s="1" t="s">
        <v>1</v>
      </c>
      <c r="E10" s="1" t="s">
        <v>21</v>
      </c>
      <c r="F10" s="1" t="s">
        <v>22</v>
      </c>
      <c r="G10" s="1" t="s">
        <v>23</v>
      </c>
      <c r="H10" s="1" t="s">
        <v>24</v>
      </c>
      <c r="I10" s="1" t="s">
        <v>25</v>
      </c>
      <c r="J10" s="1" t="s">
        <v>26</v>
      </c>
      <c r="K10" s="1" t="s">
        <v>27</v>
      </c>
    </row>
    <row r="11" spans="1:13" ht="15.75" customHeight="1">
      <c r="A11" s="32" t="s">
        <v>75</v>
      </c>
      <c r="B11" s="35" t="s">
        <v>10</v>
      </c>
      <c r="C11" s="40" t="s">
        <v>13</v>
      </c>
      <c r="D11" s="22" t="s">
        <v>79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  <c r="K11" s="4"/>
    </row>
    <row r="12" spans="1:13" ht="15.75" customHeight="1">
      <c r="A12" s="33"/>
      <c r="B12" s="35"/>
      <c r="C12" s="35"/>
      <c r="D12" s="16" t="s">
        <v>92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/>
      <c r="K12" s="4"/>
    </row>
    <row r="13" spans="1:13" ht="15.75" customHeight="1">
      <c r="A13" s="33"/>
      <c r="B13" s="35"/>
      <c r="C13" s="35"/>
      <c r="D13" s="16" t="s">
        <v>81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/>
      <c r="K13" s="4"/>
    </row>
    <row r="14" spans="1:13" ht="15.75" customHeight="1">
      <c r="A14" s="33"/>
      <c r="B14" s="35"/>
      <c r="C14" s="35"/>
      <c r="D14" s="19" t="s">
        <v>82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/>
      <c r="K14" s="4"/>
    </row>
    <row r="15" spans="1:13" ht="15.75" customHeight="1">
      <c r="A15" s="35" t="s">
        <v>12</v>
      </c>
      <c r="B15" s="35"/>
      <c r="C15" s="35"/>
      <c r="D15" s="35"/>
      <c r="E15" s="5">
        <f>SUM(E11:E14)/4</f>
        <v>0</v>
      </c>
      <c r="F15" s="5">
        <f t="shared" ref="F15:J15" si="1">SUM(F11:F14)/4</f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3"/>
    </row>
    <row r="16" spans="1:13" ht="15.75" customHeight="1"/>
    <row r="17" spans="1:11" ht="15.75" customHeight="1">
      <c r="A17" s="1" t="s">
        <v>0</v>
      </c>
      <c r="B17" s="36" t="s">
        <v>2</v>
      </c>
      <c r="C17" s="37"/>
      <c r="D17" s="1" t="s">
        <v>1</v>
      </c>
      <c r="E17" s="1" t="s">
        <v>21</v>
      </c>
      <c r="F17" s="1" t="s">
        <v>22</v>
      </c>
      <c r="G17" s="1" t="s">
        <v>23</v>
      </c>
      <c r="H17" s="1" t="s">
        <v>24</v>
      </c>
      <c r="I17" s="1" t="s">
        <v>25</v>
      </c>
      <c r="J17" s="1" t="s">
        <v>26</v>
      </c>
      <c r="K17" s="1" t="s">
        <v>27</v>
      </c>
    </row>
    <row r="18" spans="1:11" ht="15.75" customHeight="1">
      <c r="A18" s="32" t="s">
        <v>75</v>
      </c>
      <c r="B18" s="35" t="s">
        <v>10</v>
      </c>
      <c r="C18" s="35" t="s">
        <v>31</v>
      </c>
      <c r="D18" s="22" t="s">
        <v>79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/>
      <c r="K18" s="4"/>
    </row>
    <row r="19" spans="1:11" ht="15.75" customHeight="1">
      <c r="A19" s="33"/>
      <c r="B19" s="35"/>
      <c r="C19" s="35"/>
      <c r="D19" s="16" t="s">
        <v>92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/>
      <c r="K19" s="4"/>
    </row>
    <row r="20" spans="1:11" ht="15.75" customHeight="1">
      <c r="A20" s="33"/>
      <c r="B20" s="35"/>
      <c r="C20" s="35"/>
      <c r="D20" s="16" t="s">
        <v>81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/>
      <c r="K20" s="4"/>
    </row>
    <row r="21" spans="1:11" ht="15.75" customHeight="1">
      <c r="A21" s="33"/>
      <c r="B21" s="35"/>
      <c r="C21" s="35"/>
      <c r="D21" s="19" t="s">
        <v>82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</row>
    <row r="22" spans="1:11" ht="15.75" customHeight="1">
      <c r="A22" s="35" t="s">
        <v>12</v>
      </c>
      <c r="B22" s="35"/>
      <c r="C22" s="35"/>
      <c r="D22" s="35"/>
      <c r="E22" s="5">
        <f>SUM(E18:E21)/4</f>
        <v>0</v>
      </c>
      <c r="F22" s="5">
        <f t="shared" ref="F22:J22" si="2">SUM(F18:F21)/4</f>
        <v>0</v>
      </c>
      <c r="G22" s="5">
        <f t="shared" si="2"/>
        <v>0</v>
      </c>
      <c r="H22" s="5">
        <f t="shared" si="2"/>
        <v>0</v>
      </c>
      <c r="I22" s="5">
        <f t="shared" si="2"/>
        <v>0</v>
      </c>
      <c r="J22" s="5">
        <f t="shared" si="2"/>
        <v>0</v>
      </c>
      <c r="K22" s="3"/>
    </row>
    <row r="23" spans="1:11" ht="15.75" customHeight="1"/>
    <row r="24" spans="1:11" ht="15.75" customHeight="1">
      <c r="A24" s="1" t="s">
        <v>0</v>
      </c>
      <c r="B24" s="36" t="s">
        <v>2</v>
      </c>
      <c r="C24" s="37"/>
      <c r="D24" s="1" t="s">
        <v>1</v>
      </c>
      <c r="E24" s="1" t="s">
        <v>21</v>
      </c>
      <c r="F24" s="1" t="s">
        <v>22</v>
      </c>
      <c r="G24" s="1" t="s">
        <v>23</v>
      </c>
      <c r="H24" s="1" t="s">
        <v>24</v>
      </c>
      <c r="I24" s="1" t="s">
        <v>25</v>
      </c>
      <c r="J24" s="1" t="s">
        <v>26</v>
      </c>
      <c r="K24" s="1" t="s">
        <v>27</v>
      </c>
    </row>
    <row r="25" spans="1:11" ht="15.75" customHeight="1">
      <c r="A25" s="32" t="s">
        <v>75</v>
      </c>
      <c r="B25" s="35" t="s">
        <v>10</v>
      </c>
      <c r="C25" s="35" t="s">
        <v>53</v>
      </c>
      <c r="D25" s="22" t="s">
        <v>79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/>
      <c r="K25" s="4"/>
    </row>
    <row r="26" spans="1:11" ht="15.75" customHeight="1">
      <c r="A26" s="33"/>
      <c r="B26" s="35"/>
      <c r="C26" s="35"/>
      <c r="D26" s="16" t="s">
        <v>92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/>
      <c r="K26" s="4"/>
    </row>
    <row r="27" spans="1:11" ht="15.75" customHeight="1">
      <c r="A27" s="33"/>
      <c r="B27" s="35"/>
      <c r="C27" s="35"/>
      <c r="D27" s="16" t="s">
        <v>81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/>
      <c r="K27" s="4"/>
    </row>
    <row r="28" spans="1:11" ht="15.75" customHeight="1">
      <c r="A28" s="33"/>
      <c r="B28" s="35"/>
      <c r="C28" s="35"/>
      <c r="D28" s="19" t="s">
        <v>82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/>
      <c r="K28" s="4"/>
    </row>
    <row r="29" spans="1:11" ht="15.75" customHeight="1">
      <c r="A29" s="35" t="s">
        <v>12</v>
      </c>
      <c r="B29" s="35"/>
      <c r="C29" s="35"/>
      <c r="D29" s="35"/>
      <c r="E29" s="5">
        <f>SUM(E25:E28)/4</f>
        <v>0</v>
      </c>
      <c r="F29" s="5">
        <f t="shared" ref="F29:J29" si="3">SUM(F25:F28)/4</f>
        <v>0</v>
      </c>
      <c r="G29" s="5">
        <f t="shared" si="3"/>
        <v>0</v>
      </c>
      <c r="H29" s="5">
        <f t="shared" si="3"/>
        <v>0</v>
      </c>
      <c r="I29" s="5">
        <f t="shared" si="3"/>
        <v>0</v>
      </c>
      <c r="J29" s="5">
        <f t="shared" si="3"/>
        <v>0</v>
      </c>
      <c r="K29" s="3"/>
    </row>
    <row r="30" spans="1:11" ht="15.75" customHeight="1"/>
    <row r="31" spans="1:11" ht="15.75" customHeight="1">
      <c r="A31" s="39" t="s">
        <v>38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5.75" customHeight="1">
      <c r="A32" s="1" t="s">
        <v>0</v>
      </c>
      <c r="B32" s="36" t="s">
        <v>2</v>
      </c>
      <c r="C32" s="37"/>
      <c r="D32" s="1" t="s">
        <v>1</v>
      </c>
      <c r="E32" s="1" t="s">
        <v>33</v>
      </c>
      <c r="F32" s="1" t="s">
        <v>34</v>
      </c>
      <c r="G32" s="1" t="s">
        <v>35</v>
      </c>
      <c r="H32" s="1" t="s">
        <v>36</v>
      </c>
      <c r="I32" s="1"/>
      <c r="J32" s="36" t="s">
        <v>37</v>
      </c>
      <c r="K32" s="37"/>
    </row>
    <row r="33" spans="1:11" ht="15.75" customHeight="1">
      <c r="A33" s="32" t="s">
        <v>75</v>
      </c>
      <c r="B33" s="43" t="s">
        <v>18</v>
      </c>
      <c r="C33" s="44"/>
      <c r="D33" s="22" t="s">
        <v>79</v>
      </c>
      <c r="E33" s="17">
        <v>5000</v>
      </c>
      <c r="F33" s="4">
        <v>0</v>
      </c>
      <c r="G33" s="4">
        <v>0</v>
      </c>
      <c r="H33" s="4">
        <v>0</v>
      </c>
      <c r="I33" s="4"/>
      <c r="J33" s="49"/>
      <c r="K33" s="50"/>
    </row>
    <row r="34" spans="1:11" ht="15.75" customHeight="1">
      <c r="A34" s="33"/>
      <c r="B34" s="45"/>
      <c r="C34" s="46"/>
      <c r="D34" s="16" t="s">
        <v>92</v>
      </c>
      <c r="E34" s="29">
        <v>2000</v>
      </c>
      <c r="F34" s="29">
        <v>2800</v>
      </c>
      <c r="G34" s="17">
        <v>320</v>
      </c>
      <c r="H34" s="29">
        <v>1100</v>
      </c>
      <c r="I34" s="4"/>
      <c r="J34" s="49"/>
      <c r="K34" s="50"/>
    </row>
    <row r="35" spans="1:11" ht="15.75" customHeight="1">
      <c r="A35" s="33"/>
      <c r="B35" s="45"/>
      <c r="C35" s="46"/>
      <c r="D35" s="16" t="s">
        <v>81</v>
      </c>
      <c r="E35" s="17">
        <v>5000</v>
      </c>
      <c r="F35" s="17">
        <v>3000</v>
      </c>
      <c r="G35" s="29">
        <v>310</v>
      </c>
      <c r="H35" s="17">
        <v>1200</v>
      </c>
      <c r="I35" s="4"/>
      <c r="J35" s="49"/>
      <c r="K35" s="50"/>
    </row>
    <row r="36" spans="1:11" ht="15.75" customHeight="1">
      <c r="A36" s="33"/>
      <c r="B36" s="47"/>
      <c r="C36" s="48"/>
      <c r="D36" s="19" t="s">
        <v>82</v>
      </c>
      <c r="E36" s="17">
        <v>5000</v>
      </c>
      <c r="F36" s="4">
        <v>0</v>
      </c>
      <c r="G36" s="4">
        <v>0</v>
      </c>
      <c r="H36" s="4">
        <v>0</v>
      </c>
      <c r="I36" s="4"/>
      <c r="J36" s="49"/>
      <c r="K36" s="50"/>
    </row>
    <row r="37" spans="1:11" ht="15.75" customHeight="1">
      <c r="A37" s="35" t="s">
        <v>12</v>
      </c>
      <c r="B37" s="35"/>
      <c r="C37" s="35"/>
      <c r="D37" s="35"/>
      <c r="E37" s="5">
        <f>SUM(E33:E36)/4</f>
        <v>4250</v>
      </c>
      <c r="F37" s="5">
        <f>SUM(F33:F36)/2</f>
        <v>2900</v>
      </c>
      <c r="G37" s="5">
        <f t="shared" ref="G37:H37" si="4">SUM(G33:G36)/2</f>
        <v>315</v>
      </c>
      <c r="H37" s="5">
        <f t="shared" si="4"/>
        <v>1150</v>
      </c>
      <c r="I37" s="5">
        <f t="shared" ref="I37:J37" si="5">SUM(I33:I36)/4</f>
        <v>0</v>
      </c>
      <c r="J37" s="5">
        <f t="shared" si="5"/>
        <v>0</v>
      </c>
      <c r="K37" s="3"/>
    </row>
    <row r="38" spans="1:11" ht="24" customHeight="1"/>
  </sheetData>
  <mergeCells count="32">
    <mergeCell ref="A37:D37"/>
    <mergeCell ref="A25:A28"/>
    <mergeCell ref="B25:B28"/>
    <mergeCell ref="C25:C28"/>
    <mergeCell ref="A29:D29"/>
    <mergeCell ref="A31:K31"/>
    <mergeCell ref="J36:K36"/>
    <mergeCell ref="B32:C32"/>
    <mergeCell ref="A33:A36"/>
    <mergeCell ref="J32:K32"/>
    <mergeCell ref="J33:K33"/>
    <mergeCell ref="J34:K34"/>
    <mergeCell ref="J35:K35"/>
    <mergeCell ref="B33:C36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4" zoomScaleNormal="100" workbookViewId="0">
      <selection activeCell="J61" sqref="J6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40</v>
      </c>
      <c r="B4" s="35" t="s">
        <v>10</v>
      </c>
      <c r="C4" s="35" t="s">
        <v>14</v>
      </c>
      <c r="D4" s="2" t="s">
        <v>79</v>
      </c>
      <c r="E4" s="4">
        <v>155000</v>
      </c>
      <c r="F4" s="4">
        <v>15500</v>
      </c>
      <c r="G4" s="4">
        <v>2000</v>
      </c>
      <c r="H4" s="4">
        <v>2000</v>
      </c>
      <c r="I4" s="4">
        <v>20000</v>
      </c>
      <c r="J4" s="4">
        <f t="shared" ref="J4:J10" si="0">E4+F4+G4+H4+I4</f>
        <v>194500</v>
      </c>
      <c r="K4" s="4"/>
    </row>
    <row r="5" spans="1:13" ht="15.75" customHeight="1">
      <c r="A5" s="33"/>
      <c r="B5" s="35"/>
      <c r="C5" s="35"/>
      <c r="D5" s="2" t="s">
        <v>92</v>
      </c>
      <c r="E5" s="4">
        <v>140000</v>
      </c>
      <c r="F5" s="4">
        <v>14000</v>
      </c>
      <c r="G5" s="4">
        <v>2000</v>
      </c>
      <c r="H5" s="4">
        <v>2000</v>
      </c>
      <c r="I5" s="4">
        <v>20000</v>
      </c>
      <c r="J5" s="4">
        <f t="shared" si="0"/>
        <v>178000</v>
      </c>
      <c r="K5" s="4"/>
    </row>
    <row r="6" spans="1:13" ht="15.75" customHeight="1">
      <c r="A6" s="33"/>
      <c r="B6" s="35"/>
      <c r="C6" s="35"/>
      <c r="D6" s="24" t="s">
        <v>88</v>
      </c>
      <c r="E6" s="4">
        <v>115000</v>
      </c>
      <c r="F6" s="4">
        <v>11500</v>
      </c>
      <c r="G6" s="4">
        <v>2000</v>
      </c>
      <c r="H6" s="4">
        <v>2000</v>
      </c>
      <c r="I6" s="4">
        <v>20000</v>
      </c>
      <c r="J6" s="29">
        <f t="shared" si="0"/>
        <v>150500</v>
      </c>
      <c r="K6" s="4"/>
    </row>
    <row r="7" spans="1:13" ht="15.75" customHeight="1">
      <c r="A7" s="33"/>
      <c r="B7" s="35"/>
      <c r="C7" s="35"/>
      <c r="D7" s="2" t="s">
        <v>82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f t="shared" si="0"/>
        <v>0</v>
      </c>
      <c r="K7" s="4"/>
    </row>
    <row r="8" spans="1:13" ht="15.75" customHeight="1">
      <c r="A8" s="33"/>
      <c r="B8" s="35"/>
      <c r="C8" s="35"/>
      <c r="D8" s="19" t="s">
        <v>90</v>
      </c>
      <c r="E8" s="4">
        <v>160000</v>
      </c>
      <c r="F8" s="4">
        <v>16000</v>
      </c>
      <c r="G8" s="4">
        <v>2000</v>
      </c>
      <c r="H8" s="4">
        <v>2000</v>
      </c>
      <c r="I8" s="4">
        <v>20000</v>
      </c>
      <c r="J8" s="17">
        <f t="shared" si="0"/>
        <v>200000</v>
      </c>
      <c r="K8" s="4"/>
    </row>
    <row r="9" spans="1:13" ht="15.75" customHeight="1">
      <c r="A9" s="33"/>
      <c r="B9" s="35"/>
      <c r="C9" s="35"/>
      <c r="D9" s="2" t="s">
        <v>91</v>
      </c>
      <c r="E9" s="4">
        <v>115000</v>
      </c>
      <c r="F9" s="4">
        <v>11500</v>
      </c>
      <c r="G9" s="4">
        <v>2000</v>
      </c>
      <c r="H9" s="4">
        <v>2000</v>
      </c>
      <c r="I9" s="4">
        <v>20000</v>
      </c>
      <c r="J9" s="4">
        <f t="shared" si="0"/>
        <v>150500</v>
      </c>
      <c r="K9" s="4"/>
    </row>
    <row r="10" spans="1:13" ht="15.75" customHeight="1">
      <c r="A10" s="34"/>
      <c r="B10" s="35"/>
      <c r="C10" s="35"/>
      <c r="D10" s="2" t="s">
        <v>85</v>
      </c>
      <c r="E10" s="4">
        <v>150000</v>
      </c>
      <c r="F10" s="4">
        <v>15000</v>
      </c>
      <c r="G10" s="4">
        <v>2000</v>
      </c>
      <c r="H10" s="4">
        <v>2000</v>
      </c>
      <c r="I10" s="4">
        <v>20000</v>
      </c>
      <c r="J10" s="4">
        <f t="shared" si="0"/>
        <v>189000</v>
      </c>
      <c r="K10" s="4"/>
    </row>
    <row r="11" spans="1:13" ht="15.75" customHeight="1">
      <c r="A11" s="35" t="s">
        <v>12</v>
      </c>
      <c r="B11" s="35"/>
      <c r="C11" s="35"/>
      <c r="D11" s="35"/>
      <c r="E11" s="5">
        <f>SUM(E4:E10)/6</f>
        <v>139166.66666666666</v>
      </c>
      <c r="F11" s="5">
        <f t="shared" ref="F11:J11" si="1">SUM(F4:F10)/6</f>
        <v>13916.666666666666</v>
      </c>
      <c r="G11" s="5">
        <f t="shared" si="1"/>
        <v>2000</v>
      </c>
      <c r="H11" s="5">
        <f t="shared" si="1"/>
        <v>2000</v>
      </c>
      <c r="I11" s="5">
        <f t="shared" si="1"/>
        <v>20000</v>
      </c>
      <c r="J11" s="5">
        <f>(J4+J5+J6+J8+J9+J10)/6</f>
        <v>177083.33333333334</v>
      </c>
      <c r="K11" s="3"/>
    </row>
    <row r="12" spans="1:13" ht="15.75" customHeight="1"/>
    <row r="13" spans="1:13" ht="15.75" customHeight="1">
      <c r="A13" s="1" t="s">
        <v>0</v>
      </c>
      <c r="B13" s="36" t="s">
        <v>2</v>
      </c>
      <c r="C13" s="37"/>
      <c r="D13" s="1" t="s">
        <v>1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</row>
    <row r="14" spans="1:13" ht="15.75" customHeight="1">
      <c r="A14" s="32" t="s">
        <v>40</v>
      </c>
      <c r="B14" s="35" t="s">
        <v>10</v>
      </c>
      <c r="C14" s="40" t="s">
        <v>30</v>
      </c>
      <c r="D14" s="16" t="s">
        <v>79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ref="J14:J20" si="2">E14+F14+G14+H14+I14</f>
        <v>0</v>
      </c>
      <c r="K14" s="4"/>
    </row>
    <row r="15" spans="1:13" ht="15.75" customHeight="1">
      <c r="A15" s="33"/>
      <c r="B15" s="35"/>
      <c r="C15" s="35"/>
      <c r="D15" s="16" t="s">
        <v>92</v>
      </c>
      <c r="E15" s="4">
        <v>140000</v>
      </c>
      <c r="F15" s="4">
        <v>14000</v>
      </c>
      <c r="G15" s="4">
        <v>2000</v>
      </c>
      <c r="H15" s="4">
        <v>2000</v>
      </c>
      <c r="I15" s="4">
        <v>20000</v>
      </c>
      <c r="J15" s="4">
        <f t="shared" si="2"/>
        <v>178000</v>
      </c>
      <c r="K15" s="4"/>
    </row>
    <row r="16" spans="1:13" ht="15.75" customHeight="1">
      <c r="A16" s="33"/>
      <c r="B16" s="35"/>
      <c r="C16" s="35"/>
      <c r="D16" s="24" t="s">
        <v>88</v>
      </c>
      <c r="E16" s="4">
        <v>115000</v>
      </c>
      <c r="F16" s="4">
        <v>11500</v>
      </c>
      <c r="G16" s="4">
        <v>2000</v>
      </c>
      <c r="H16" s="4">
        <v>2000</v>
      </c>
      <c r="I16" s="4">
        <v>20000</v>
      </c>
      <c r="J16" s="29">
        <f t="shared" si="2"/>
        <v>150500</v>
      </c>
      <c r="K16" s="4"/>
    </row>
    <row r="17" spans="1:11" ht="15.75" customHeight="1">
      <c r="A17" s="33"/>
      <c r="B17" s="35"/>
      <c r="C17" s="35"/>
      <c r="D17" s="16" t="s">
        <v>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2"/>
        <v>0</v>
      </c>
      <c r="K17" s="4"/>
    </row>
    <row r="18" spans="1:11" ht="15.75" customHeight="1">
      <c r="A18" s="33"/>
      <c r="B18" s="35"/>
      <c r="C18" s="35"/>
      <c r="D18" s="19" t="s">
        <v>90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2"/>
        <v>0</v>
      </c>
      <c r="K18" s="4"/>
    </row>
    <row r="19" spans="1:11" ht="15.75" customHeight="1">
      <c r="A19" s="33"/>
      <c r="B19" s="35"/>
      <c r="C19" s="35"/>
      <c r="D19" s="16" t="s">
        <v>91</v>
      </c>
      <c r="E19" s="4">
        <v>115000</v>
      </c>
      <c r="F19" s="4">
        <v>11500</v>
      </c>
      <c r="G19" s="4">
        <v>2000</v>
      </c>
      <c r="H19" s="4">
        <v>2000</v>
      </c>
      <c r="I19" s="4">
        <v>20000</v>
      </c>
      <c r="J19" s="4">
        <f t="shared" si="2"/>
        <v>150500</v>
      </c>
      <c r="K19" s="4"/>
    </row>
    <row r="20" spans="1:11" ht="15.75" customHeight="1">
      <c r="A20" s="34"/>
      <c r="B20" s="35"/>
      <c r="C20" s="35"/>
      <c r="D20" s="16" t="s">
        <v>85</v>
      </c>
      <c r="E20" s="4">
        <v>150000</v>
      </c>
      <c r="F20" s="4">
        <v>15000</v>
      </c>
      <c r="G20" s="4">
        <v>2000</v>
      </c>
      <c r="H20" s="4">
        <v>2000</v>
      </c>
      <c r="I20" s="4">
        <v>20000</v>
      </c>
      <c r="J20" s="17">
        <f t="shared" si="2"/>
        <v>189000</v>
      </c>
      <c r="K20" s="4"/>
    </row>
    <row r="21" spans="1:11" ht="15.75" customHeight="1">
      <c r="A21" s="35" t="s">
        <v>12</v>
      </c>
      <c r="B21" s="35"/>
      <c r="C21" s="35"/>
      <c r="D21" s="35"/>
      <c r="E21" s="5">
        <f>SUM(E14:E20)/4</f>
        <v>130000</v>
      </c>
      <c r="F21" s="5">
        <f>SUM(F14:F20)/3</f>
        <v>17333.333333333332</v>
      </c>
      <c r="G21" s="5">
        <f>SUM(G14:G20)/4</f>
        <v>2000</v>
      </c>
      <c r="H21" s="5">
        <f t="shared" ref="H21:J21" si="3">SUM(H14:H20)/4</f>
        <v>2000</v>
      </c>
      <c r="I21" s="5">
        <f t="shared" si="3"/>
        <v>20000</v>
      </c>
      <c r="J21" s="5">
        <f>(J15+J16+J19+J20)/4</f>
        <v>167000</v>
      </c>
      <c r="K21" s="3"/>
    </row>
    <row r="22" spans="1:11" ht="15.75" customHeight="1"/>
    <row r="23" spans="1:11" ht="15.75" customHeight="1">
      <c r="A23" s="1" t="s">
        <v>0</v>
      </c>
      <c r="B23" s="36" t="s">
        <v>2</v>
      </c>
      <c r="C23" s="37"/>
      <c r="D23" s="1" t="s">
        <v>1</v>
      </c>
      <c r="E23" s="1" t="s">
        <v>3</v>
      </c>
      <c r="F23" s="1" t="s">
        <v>4</v>
      </c>
      <c r="G23" s="1" t="s">
        <v>5</v>
      </c>
      <c r="H23" s="1" t="s">
        <v>6</v>
      </c>
      <c r="I23" s="1" t="s">
        <v>7</v>
      </c>
      <c r="J23" s="1" t="s">
        <v>8</v>
      </c>
      <c r="K23" s="1" t="s">
        <v>9</v>
      </c>
    </row>
    <row r="24" spans="1:11" ht="15.75" customHeight="1">
      <c r="A24" s="32" t="s">
        <v>40</v>
      </c>
      <c r="B24" s="35" t="s">
        <v>10</v>
      </c>
      <c r="C24" s="35" t="s">
        <v>31</v>
      </c>
      <c r="D24" s="16" t="s">
        <v>79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f t="shared" ref="J24:J30" si="4">E24+F24+G24+H24+I24</f>
        <v>0</v>
      </c>
      <c r="K24" s="4"/>
    </row>
    <row r="25" spans="1:11" ht="15.75" customHeight="1">
      <c r="A25" s="33"/>
      <c r="B25" s="35"/>
      <c r="C25" s="35"/>
      <c r="D25" s="16" t="s">
        <v>92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f t="shared" si="4"/>
        <v>0</v>
      </c>
      <c r="K25" s="4"/>
    </row>
    <row r="26" spans="1:11" ht="15.75" customHeight="1">
      <c r="A26" s="33"/>
      <c r="B26" s="35"/>
      <c r="C26" s="35"/>
      <c r="D26" s="24" t="s">
        <v>88</v>
      </c>
      <c r="E26" s="4">
        <v>115000</v>
      </c>
      <c r="F26" s="4">
        <v>11500</v>
      </c>
      <c r="G26" s="4">
        <v>2000</v>
      </c>
      <c r="H26" s="4">
        <v>2000</v>
      </c>
      <c r="I26" s="4">
        <v>20000</v>
      </c>
      <c r="J26" s="17">
        <f t="shared" si="4"/>
        <v>150500</v>
      </c>
      <c r="K26" s="4"/>
    </row>
    <row r="27" spans="1:11" ht="15.75" customHeight="1">
      <c r="A27" s="33"/>
      <c r="B27" s="35"/>
      <c r="C27" s="35"/>
      <c r="D27" s="16" t="s">
        <v>82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f t="shared" si="4"/>
        <v>0</v>
      </c>
      <c r="K27" s="4"/>
    </row>
    <row r="28" spans="1:11" ht="15.75" customHeight="1">
      <c r="A28" s="33"/>
      <c r="B28" s="35"/>
      <c r="C28" s="35"/>
      <c r="D28" s="19" t="s">
        <v>90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f t="shared" si="4"/>
        <v>0</v>
      </c>
      <c r="K28" s="4"/>
    </row>
    <row r="29" spans="1:11" ht="15.75" customHeight="1">
      <c r="A29" s="33"/>
      <c r="B29" s="35"/>
      <c r="C29" s="35"/>
      <c r="D29" s="16" t="s">
        <v>91</v>
      </c>
      <c r="E29" s="4">
        <v>115000</v>
      </c>
      <c r="F29" s="4">
        <v>11500</v>
      </c>
      <c r="G29" s="4">
        <v>2000</v>
      </c>
      <c r="H29" s="4">
        <v>2000</v>
      </c>
      <c r="I29" s="4"/>
      <c r="J29" s="29">
        <f t="shared" si="4"/>
        <v>130500</v>
      </c>
      <c r="K29" s="4"/>
    </row>
    <row r="30" spans="1:11" ht="15.75" customHeight="1">
      <c r="A30" s="34"/>
      <c r="B30" s="35"/>
      <c r="C30" s="35"/>
      <c r="D30" s="16" t="s">
        <v>85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f t="shared" si="4"/>
        <v>0</v>
      </c>
      <c r="K30" s="4"/>
    </row>
    <row r="31" spans="1:11" ht="15.75" customHeight="1">
      <c r="A31" s="35" t="s">
        <v>12</v>
      </c>
      <c r="B31" s="35"/>
      <c r="C31" s="35"/>
      <c r="D31" s="35"/>
      <c r="E31" s="5">
        <f>SUM(E24:E30)/2</f>
        <v>115000</v>
      </c>
      <c r="F31" s="5">
        <f>SUM(F24:F30)/1</f>
        <v>23000</v>
      </c>
      <c r="G31" s="5">
        <f>SUM(G24:G30)/2</f>
        <v>2000</v>
      </c>
      <c r="H31" s="5">
        <f t="shared" ref="H31:J31" si="5">SUM(H24:H30)/2</f>
        <v>2000</v>
      </c>
      <c r="I31" s="5">
        <f t="shared" si="5"/>
        <v>10000</v>
      </c>
      <c r="J31" s="5">
        <f t="shared" si="5"/>
        <v>140500</v>
      </c>
      <c r="K31" s="3"/>
    </row>
    <row r="32" spans="1:11" ht="15.75" customHeight="1"/>
    <row r="33" spans="1:11" ht="15.75" customHeight="1">
      <c r="A33" s="1" t="s">
        <v>0</v>
      </c>
      <c r="B33" s="36" t="s">
        <v>2</v>
      </c>
      <c r="C33" s="37"/>
      <c r="D33" s="1" t="s">
        <v>1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</row>
    <row r="34" spans="1:11" ht="15.75" customHeight="1">
      <c r="A34" s="32" t="s">
        <v>40</v>
      </c>
      <c r="B34" s="35" t="s">
        <v>10</v>
      </c>
      <c r="C34" s="35" t="s">
        <v>32</v>
      </c>
      <c r="D34" s="16" t="s">
        <v>79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f t="shared" ref="J34:J40" si="6">E34+F34+G34+H34+I34</f>
        <v>0</v>
      </c>
      <c r="K34" s="4"/>
    </row>
    <row r="35" spans="1:11" ht="15.75" customHeight="1">
      <c r="A35" s="33"/>
      <c r="B35" s="35"/>
      <c r="C35" s="35"/>
      <c r="D35" s="16" t="s">
        <v>92</v>
      </c>
      <c r="E35" s="4">
        <v>140000</v>
      </c>
      <c r="F35" s="4">
        <v>14000</v>
      </c>
      <c r="G35" s="4">
        <v>2000</v>
      </c>
      <c r="H35" s="4">
        <v>2000</v>
      </c>
      <c r="I35" s="4">
        <v>20000</v>
      </c>
      <c r="J35" s="17">
        <f t="shared" si="6"/>
        <v>178000</v>
      </c>
      <c r="K35" s="4"/>
    </row>
    <row r="36" spans="1:11" ht="15.75" customHeight="1">
      <c r="A36" s="33"/>
      <c r="B36" s="35"/>
      <c r="C36" s="35"/>
      <c r="D36" s="24" t="s">
        <v>88</v>
      </c>
      <c r="E36" s="4">
        <v>115000</v>
      </c>
      <c r="F36" s="4">
        <v>11500</v>
      </c>
      <c r="G36" s="4">
        <v>2000</v>
      </c>
      <c r="H36" s="4">
        <v>2000</v>
      </c>
      <c r="I36" s="4">
        <v>20000</v>
      </c>
      <c r="J36" s="4">
        <f t="shared" si="6"/>
        <v>150500</v>
      </c>
      <c r="K36" s="4"/>
    </row>
    <row r="37" spans="1:11" ht="15.75" customHeight="1">
      <c r="A37" s="33"/>
      <c r="B37" s="35"/>
      <c r="C37" s="35"/>
      <c r="D37" s="16" t="s">
        <v>82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f t="shared" si="6"/>
        <v>0</v>
      </c>
      <c r="K37" s="4"/>
    </row>
    <row r="38" spans="1:11" ht="15.75" customHeight="1">
      <c r="A38" s="33"/>
      <c r="B38" s="35"/>
      <c r="C38" s="35"/>
      <c r="D38" s="19" t="s">
        <v>90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f t="shared" si="6"/>
        <v>0</v>
      </c>
      <c r="K38" s="4"/>
    </row>
    <row r="39" spans="1:11" ht="15.75" customHeight="1">
      <c r="A39" s="33"/>
      <c r="B39" s="35"/>
      <c r="C39" s="35"/>
      <c r="D39" s="16" t="s">
        <v>91</v>
      </c>
      <c r="E39" s="4">
        <v>115000</v>
      </c>
      <c r="F39" s="4">
        <v>11500</v>
      </c>
      <c r="G39" s="4">
        <v>2000</v>
      </c>
      <c r="H39" s="4">
        <v>2000</v>
      </c>
      <c r="I39" s="4"/>
      <c r="J39" s="29">
        <f t="shared" si="6"/>
        <v>130500</v>
      </c>
      <c r="K39" s="4"/>
    </row>
    <row r="40" spans="1:11" ht="15.75" customHeight="1">
      <c r="A40" s="34"/>
      <c r="B40" s="35"/>
      <c r="C40" s="35"/>
      <c r="D40" s="16" t="s">
        <v>85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f t="shared" si="6"/>
        <v>0</v>
      </c>
      <c r="K40" s="4"/>
    </row>
    <row r="41" spans="1:11" ht="15.75" customHeight="1">
      <c r="A41" s="35" t="s">
        <v>12</v>
      </c>
      <c r="B41" s="35"/>
      <c r="C41" s="35"/>
      <c r="D41" s="35"/>
      <c r="E41" s="5">
        <f>SUM(E34:E40)/3</f>
        <v>123333.33333333333</v>
      </c>
      <c r="F41" s="5">
        <f>SUM(F34:F40)/2</f>
        <v>18500</v>
      </c>
      <c r="G41" s="5">
        <f>SUM(G34:G40)/3</f>
        <v>2000</v>
      </c>
      <c r="H41" s="5">
        <f>SUM(H34:H40)/3</f>
        <v>2000</v>
      </c>
      <c r="I41" s="5">
        <f>SUM(I34:I40)/2</f>
        <v>20000</v>
      </c>
      <c r="J41" s="5">
        <f>(J35+J36+J39)/3</f>
        <v>153000</v>
      </c>
      <c r="K41" s="3"/>
    </row>
    <row r="42" spans="1:11" ht="15.75" customHeight="1"/>
    <row r="43" spans="1:11" ht="15.75" customHeight="1">
      <c r="A43" s="1" t="s">
        <v>0</v>
      </c>
      <c r="B43" s="36" t="s">
        <v>2</v>
      </c>
      <c r="C43" s="37"/>
      <c r="D43" s="1" t="s">
        <v>1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</row>
    <row r="44" spans="1:11" ht="15.75" customHeight="1">
      <c r="A44" s="32" t="s">
        <v>40</v>
      </c>
      <c r="B44" s="35" t="s">
        <v>15</v>
      </c>
      <c r="C44" s="35" t="s">
        <v>16</v>
      </c>
      <c r="D44" s="16" t="s">
        <v>79</v>
      </c>
      <c r="E44" s="4">
        <v>20000</v>
      </c>
      <c r="F44" s="4">
        <v>2000</v>
      </c>
      <c r="G44" s="4">
        <v>700</v>
      </c>
      <c r="H44" s="4">
        <v>400</v>
      </c>
      <c r="I44" s="4">
        <v>800</v>
      </c>
      <c r="J44" s="4">
        <f t="shared" ref="J44:J50" si="7">E44+F44+G44+H44+I44</f>
        <v>23900</v>
      </c>
      <c r="K44" s="4"/>
    </row>
    <row r="45" spans="1:11" ht="15.75" customHeight="1">
      <c r="A45" s="33"/>
      <c r="B45" s="35"/>
      <c r="C45" s="35"/>
      <c r="D45" s="16" t="s">
        <v>92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f t="shared" si="7"/>
        <v>0</v>
      </c>
      <c r="K45" s="4"/>
    </row>
    <row r="46" spans="1:11" ht="15.75" customHeight="1">
      <c r="A46" s="33"/>
      <c r="B46" s="35"/>
      <c r="C46" s="35"/>
      <c r="D46" s="24" t="s">
        <v>88</v>
      </c>
      <c r="E46" s="4">
        <v>17500</v>
      </c>
      <c r="F46" s="4">
        <v>1750</v>
      </c>
      <c r="G46" s="4">
        <v>700</v>
      </c>
      <c r="H46" s="4">
        <v>400</v>
      </c>
      <c r="I46" s="4">
        <v>800</v>
      </c>
      <c r="J46" s="4">
        <f t="shared" si="7"/>
        <v>21150</v>
      </c>
      <c r="K46" s="4"/>
    </row>
    <row r="47" spans="1:11" ht="15.75" customHeight="1">
      <c r="A47" s="33"/>
      <c r="B47" s="35"/>
      <c r="C47" s="35"/>
      <c r="D47" s="16" t="s">
        <v>82</v>
      </c>
      <c r="E47" s="4">
        <v>15100</v>
      </c>
      <c r="F47" s="4">
        <v>1510</v>
      </c>
      <c r="G47" s="4">
        <v>700</v>
      </c>
      <c r="H47" s="4">
        <v>400</v>
      </c>
      <c r="I47" s="4">
        <v>800</v>
      </c>
      <c r="J47" s="29">
        <f t="shared" si="7"/>
        <v>18510</v>
      </c>
      <c r="K47" s="4"/>
    </row>
    <row r="48" spans="1:11" ht="15.75" customHeight="1">
      <c r="A48" s="33"/>
      <c r="B48" s="35"/>
      <c r="C48" s="35"/>
      <c r="D48" s="19" t="s">
        <v>90</v>
      </c>
      <c r="E48" s="4">
        <v>22000</v>
      </c>
      <c r="F48" s="4">
        <v>2200</v>
      </c>
      <c r="G48" s="4">
        <v>700</v>
      </c>
      <c r="H48" s="4">
        <v>400</v>
      </c>
      <c r="I48" s="4">
        <v>800</v>
      </c>
      <c r="J48" s="17">
        <f t="shared" si="7"/>
        <v>26100</v>
      </c>
      <c r="K48" s="4"/>
    </row>
    <row r="49" spans="1:11" ht="15.75" customHeight="1">
      <c r="A49" s="33"/>
      <c r="B49" s="35"/>
      <c r="C49" s="35"/>
      <c r="D49" s="16" t="s">
        <v>91</v>
      </c>
      <c r="E49" s="4">
        <v>16000</v>
      </c>
      <c r="F49" s="4">
        <v>1600</v>
      </c>
      <c r="G49" s="4">
        <v>700</v>
      </c>
      <c r="H49" s="4">
        <v>400</v>
      </c>
      <c r="I49" s="4">
        <v>800</v>
      </c>
      <c r="J49" s="4">
        <f t="shared" si="7"/>
        <v>19500</v>
      </c>
      <c r="K49" s="4"/>
    </row>
    <row r="50" spans="1:11" ht="15.75" customHeight="1">
      <c r="A50" s="34"/>
      <c r="B50" s="35"/>
      <c r="C50" s="35"/>
      <c r="D50" s="16" t="s">
        <v>85</v>
      </c>
      <c r="E50" s="4">
        <v>19000</v>
      </c>
      <c r="F50" s="4">
        <v>1900</v>
      </c>
      <c r="G50" s="4">
        <v>700</v>
      </c>
      <c r="H50" s="4">
        <v>800</v>
      </c>
      <c r="I50" s="4">
        <v>800</v>
      </c>
      <c r="J50" s="4">
        <f t="shared" si="7"/>
        <v>23200</v>
      </c>
      <c r="K50" s="4"/>
    </row>
    <row r="51" spans="1:11" ht="15.75" customHeight="1">
      <c r="A51" s="35" t="s">
        <v>12</v>
      </c>
      <c r="B51" s="35"/>
      <c r="C51" s="35"/>
      <c r="D51" s="35"/>
      <c r="E51" s="5">
        <f>SUM(E44:E50)/6</f>
        <v>18266.666666666668</v>
      </c>
      <c r="F51" s="5">
        <f>SUM(F44:F50)/4</f>
        <v>2740</v>
      </c>
      <c r="G51" s="5">
        <f>SUM(G44:G50)/6</f>
        <v>700</v>
      </c>
      <c r="H51" s="5">
        <f t="shared" ref="H51:I51" si="8">SUM(H44:H50)/6</f>
        <v>466.66666666666669</v>
      </c>
      <c r="I51" s="5">
        <f t="shared" si="8"/>
        <v>800</v>
      </c>
      <c r="J51" s="5">
        <f>(J44+J46+J47+J48+J49+J50)/6</f>
        <v>22060</v>
      </c>
      <c r="K51" s="3"/>
    </row>
    <row r="52" spans="1:11" ht="15.75" customHeight="1"/>
    <row r="53" spans="1:11" ht="15.75" customHeight="1">
      <c r="A53" s="1" t="s">
        <v>0</v>
      </c>
      <c r="B53" s="36" t="s">
        <v>2</v>
      </c>
      <c r="C53" s="37"/>
      <c r="D53" s="1" t="s">
        <v>1</v>
      </c>
      <c r="E53" s="1" t="s">
        <v>3</v>
      </c>
      <c r="F53" s="1" t="s">
        <v>4</v>
      </c>
      <c r="G53" s="1" t="s">
        <v>5</v>
      </c>
      <c r="H53" s="1" t="s">
        <v>6</v>
      </c>
      <c r="I53" s="1" t="s">
        <v>7</v>
      </c>
      <c r="J53" s="1" t="s">
        <v>8</v>
      </c>
      <c r="K53" s="1" t="s">
        <v>9</v>
      </c>
    </row>
    <row r="54" spans="1:11" ht="15.75" customHeight="1">
      <c r="A54" s="32" t="s">
        <v>40</v>
      </c>
      <c r="B54" s="35" t="s">
        <v>18</v>
      </c>
      <c r="C54" s="35" t="s">
        <v>17</v>
      </c>
      <c r="D54" s="16" t="s">
        <v>79</v>
      </c>
      <c r="E54" s="4">
        <v>16000</v>
      </c>
      <c r="F54" s="4">
        <v>1600</v>
      </c>
      <c r="G54" s="4">
        <v>700</v>
      </c>
      <c r="H54" s="4">
        <v>400</v>
      </c>
      <c r="I54" s="4">
        <v>800</v>
      </c>
      <c r="J54" s="4">
        <f t="shared" ref="J54:J60" si="9">E54+F54+G54+H54+I54</f>
        <v>19500</v>
      </c>
      <c r="K54" s="4"/>
    </row>
    <row r="55" spans="1:11" ht="15.75" customHeight="1">
      <c r="A55" s="33"/>
      <c r="B55" s="35"/>
      <c r="C55" s="35"/>
      <c r="D55" s="16" t="s">
        <v>92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f t="shared" si="9"/>
        <v>0</v>
      </c>
      <c r="K55" s="4"/>
    </row>
    <row r="56" spans="1:11" ht="15.75" customHeight="1">
      <c r="A56" s="33"/>
      <c r="B56" s="35"/>
      <c r="C56" s="35"/>
      <c r="D56" s="24" t="s">
        <v>88</v>
      </c>
      <c r="E56" s="17">
        <v>44000</v>
      </c>
      <c r="F56" s="4">
        <v>4400</v>
      </c>
      <c r="G56" s="4">
        <v>700</v>
      </c>
      <c r="H56" s="4">
        <v>400</v>
      </c>
      <c r="I56" s="4">
        <v>800</v>
      </c>
      <c r="J56" s="17">
        <f t="shared" si="9"/>
        <v>50300</v>
      </c>
      <c r="K56" s="4"/>
    </row>
    <row r="57" spans="1:11" ht="15.75" customHeight="1">
      <c r="A57" s="33"/>
      <c r="B57" s="35"/>
      <c r="C57" s="35"/>
      <c r="D57" s="16" t="s">
        <v>82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f t="shared" si="9"/>
        <v>0</v>
      </c>
      <c r="K57" s="4"/>
    </row>
    <row r="58" spans="1:11" ht="15.75" customHeight="1">
      <c r="A58" s="33"/>
      <c r="B58" s="35"/>
      <c r="C58" s="35"/>
      <c r="D58" s="19" t="s">
        <v>90</v>
      </c>
      <c r="E58" s="4">
        <v>15000</v>
      </c>
      <c r="F58" s="4">
        <v>1500</v>
      </c>
      <c r="G58" s="4">
        <v>700</v>
      </c>
      <c r="H58" s="4">
        <v>400</v>
      </c>
      <c r="I58" s="4">
        <v>800</v>
      </c>
      <c r="J58" s="4">
        <f t="shared" si="9"/>
        <v>18400</v>
      </c>
      <c r="K58" s="4"/>
    </row>
    <row r="59" spans="1:11" ht="15.75" customHeight="1">
      <c r="A59" s="33"/>
      <c r="B59" s="35"/>
      <c r="C59" s="35"/>
      <c r="D59" s="16" t="s">
        <v>91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f t="shared" si="9"/>
        <v>0</v>
      </c>
      <c r="K59" s="4"/>
    </row>
    <row r="60" spans="1:11" ht="15.75" customHeight="1">
      <c r="A60" s="34"/>
      <c r="B60" s="35"/>
      <c r="C60" s="35"/>
      <c r="D60" s="16" t="s">
        <v>85</v>
      </c>
      <c r="E60" s="4">
        <v>14000</v>
      </c>
      <c r="F60" s="4">
        <v>1400</v>
      </c>
      <c r="G60" s="4">
        <v>700</v>
      </c>
      <c r="H60" s="4">
        <v>400</v>
      </c>
      <c r="I60" s="4">
        <v>800</v>
      </c>
      <c r="J60" s="29">
        <f t="shared" si="9"/>
        <v>17300</v>
      </c>
      <c r="K60" s="4"/>
    </row>
    <row r="61" spans="1:11" ht="15.75" customHeight="1">
      <c r="A61" s="35" t="s">
        <v>12</v>
      </c>
      <c r="B61" s="35"/>
      <c r="C61" s="35"/>
      <c r="D61" s="35"/>
      <c r="E61" s="5">
        <f>SUM(E54:E60)/4</f>
        <v>22250</v>
      </c>
      <c r="F61" s="5">
        <f>SUM(F54:F60)/3</f>
        <v>2966.6666666666665</v>
      </c>
      <c r="G61" s="5">
        <f>SUM(G54:G60)/4</f>
        <v>700</v>
      </c>
      <c r="H61" s="5">
        <f t="shared" ref="H61:J61" si="10">SUM(H54:H60)/4</f>
        <v>400</v>
      </c>
      <c r="I61" s="5">
        <f t="shared" si="10"/>
        <v>800</v>
      </c>
      <c r="J61" s="5">
        <f>(J54+J56+J58+J60)/4</f>
        <v>26375</v>
      </c>
      <c r="K61" s="3"/>
    </row>
    <row r="62" spans="1:11" ht="24" customHeight="1"/>
  </sheetData>
  <mergeCells count="32">
    <mergeCell ref="A51:D51"/>
    <mergeCell ref="B53:C53"/>
    <mergeCell ref="B54:B60"/>
    <mergeCell ref="C54:C60"/>
    <mergeCell ref="A61:D61"/>
    <mergeCell ref="A54:A60"/>
    <mergeCell ref="B34:B40"/>
    <mergeCell ref="C34:C40"/>
    <mergeCell ref="A41:D41"/>
    <mergeCell ref="B43:C43"/>
    <mergeCell ref="B44:B50"/>
    <mergeCell ref="C44:C50"/>
    <mergeCell ref="A34:A40"/>
    <mergeCell ref="A44:A50"/>
    <mergeCell ref="B23:C23"/>
    <mergeCell ref="B24:B30"/>
    <mergeCell ref="C24:C30"/>
    <mergeCell ref="A31:D31"/>
    <mergeCell ref="B33:C33"/>
    <mergeCell ref="A24:A30"/>
    <mergeCell ref="A11:D11"/>
    <mergeCell ref="B13:C13"/>
    <mergeCell ref="B14:B20"/>
    <mergeCell ref="C14:C20"/>
    <mergeCell ref="A21:D21"/>
    <mergeCell ref="A14:A20"/>
    <mergeCell ref="A1:K1"/>
    <mergeCell ref="A2:K2"/>
    <mergeCell ref="B3:C3"/>
    <mergeCell ref="B4:B10"/>
    <mergeCell ref="C4:C10"/>
    <mergeCell ref="A4:A1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4" zoomScaleNormal="100" workbookViewId="0">
      <selection activeCell="D45" sqref="D45:D5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3" ht="15.75" customHeight="1">
      <c r="A4" s="32" t="s">
        <v>40</v>
      </c>
      <c r="B4" s="35" t="s">
        <v>10</v>
      </c>
      <c r="C4" s="35" t="s">
        <v>14</v>
      </c>
      <c r="D4" s="16" t="s">
        <v>79</v>
      </c>
      <c r="E4" s="4">
        <v>50000</v>
      </c>
      <c r="F4" s="4">
        <v>65000</v>
      </c>
      <c r="G4" s="17">
        <v>80000</v>
      </c>
      <c r="H4" s="4">
        <v>90000</v>
      </c>
      <c r="I4" s="17">
        <v>85000</v>
      </c>
      <c r="J4" s="17">
        <v>500</v>
      </c>
      <c r="K4" s="4"/>
    </row>
    <row r="5" spans="1:13" ht="15.75" customHeight="1">
      <c r="A5" s="33"/>
      <c r="B5" s="35"/>
      <c r="C5" s="35"/>
      <c r="D5" s="16" t="s">
        <v>92</v>
      </c>
      <c r="E5" s="17">
        <v>60000</v>
      </c>
      <c r="F5" s="17">
        <v>71000</v>
      </c>
      <c r="G5" s="4">
        <v>60000</v>
      </c>
      <c r="H5" s="4">
        <v>62000</v>
      </c>
      <c r="I5" s="4">
        <v>0</v>
      </c>
      <c r="J5" s="4">
        <v>400</v>
      </c>
      <c r="K5" s="4"/>
    </row>
    <row r="6" spans="1:13" ht="15.75" customHeight="1">
      <c r="A6" s="33"/>
      <c r="B6" s="35"/>
      <c r="C6" s="35"/>
      <c r="D6" s="24" t="s">
        <v>88</v>
      </c>
      <c r="E6" s="29">
        <v>33000</v>
      </c>
      <c r="F6" s="4">
        <v>33000</v>
      </c>
      <c r="G6" s="4">
        <v>65000</v>
      </c>
      <c r="H6" s="17">
        <v>102000</v>
      </c>
      <c r="I6" s="4">
        <v>76500</v>
      </c>
      <c r="J6" s="4" t="s">
        <v>58</v>
      </c>
      <c r="K6" s="4"/>
    </row>
    <row r="7" spans="1:13" ht="15.75" customHeight="1">
      <c r="A7" s="33"/>
      <c r="B7" s="35"/>
      <c r="C7" s="35"/>
      <c r="D7" s="16" t="s">
        <v>82</v>
      </c>
      <c r="E7" s="4">
        <v>0</v>
      </c>
      <c r="F7" s="4">
        <v>0</v>
      </c>
      <c r="G7" s="4"/>
      <c r="H7" s="4">
        <v>0</v>
      </c>
      <c r="I7" s="4">
        <v>0</v>
      </c>
      <c r="J7" s="4">
        <v>0</v>
      </c>
      <c r="K7" s="4"/>
    </row>
    <row r="8" spans="1:13" ht="15.75" customHeight="1">
      <c r="A8" s="33"/>
      <c r="B8" s="35"/>
      <c r="C8" s="35"/>
      <c r="D8" s="19" t="s">
        <v>90</v>
      </c>
      <c r="E8" s="4">
        <v>50000</v>
      </c>
      <c r="F8" s="4">
        <v>0</v>
      </c>
      <c r="G8" s="17">
        <v>80000</v>
      </c>
      <c r="H8" s="29">
        <v>61000</v>
      </c>
      <c r="I8" s="29">
        <v>57000</v>
      </c>
      <c r="J8" s="4">
        <v>300</v>
      </c>
      <c r="K8" s="4"/>
    </row>
    <row r="9" spans="1:13" ht="15.75" customHeight="1">
      <c r="A9" s="33"/>
      <c r="B9" s="35"/>
      <c r="C9" s="35"/>
      <c r="D9" s="16" t="s">
        <v>91</v>
      </c>
      <c r="E9" s="4">
        <v>45000</v>
      </c>
      <c r="F9" s="29">
        <v>20000</v>
      </c>
      <c r="G9" s="29">
        <v>45000</v>
      </c>
      <c r="H9" s="4">
        <v>73000</v>
      </c>
      <c r="I9" s="4">
        <v>0</v>
      </c>
      <c r="J9" s="29">
        <v>200</v>
      </c>
      <c r="K9" s="4"/>
    </row>
    <row r="10" spans="1:13" ht="15.75" customHeight="1">
      <c r="A10" s="34"/>
      <c r="B10" s="35"/>
      <c r="C10" s="35"/>
      <c r="D10" s="16" t="s">
        <v>85</v>
      </c>
      <c r="E10" s="4">
        <v>0</v>
      </c>
      <c r="F10" s="4">
        <v>0</v>
      </c>
      <c r="G10" s="4">
        <v>70000</v>
      </c>
      <c r="H10" s="4">
        <v>72000</v>
      </c>
      <c r="I10" s="4">
        <v>0</v>
      </c>
      <c r="J10" s="4" t="s">
        <v>61</v>
      </c>
      <c r="K10" s="4"/>
    </row>
    <row r="11" spans="1:13" ht="15.75" customHeight="1">
      <c r="A11" s="35" t="s">
        <v>12</v>
      </c>
      <c r="B11" s="35"/>
      <c r="C11" s="35"/>
      <c r="D11" s="35"/>
      <c r="E11" s="5">
        <f>SUM(E4:E10)/5</f>
        <v>47600</v>
      </c>
      <c r="F11" s="5">
        <f>SUM(F4:F10)/4</f>
        <v>47250</v>
      </c>
      <c r="G11" s="5">
        <f>SUM(G4:G10)/6</f>
        <v>66666.666666666672</v>
      </c>
      <c r="H11" s="5">
        <f>SUM(H4:H10)/6</f>
        <v>76666.666666666672</v>
      </c>
      <c r="I11" s="5">
        <f>SUM(I4:I10)/3</f>
        <v>72833.333333333328</v>
      </c>
      <c r="J11" s="5">
        <f>SUM(J4:J10)/4</f>
        <v>350</v>
      </c>
      <c r="K11" s="3"/>
    </row>
    <row r="12" spans="1:13" ht="15.75" customHeight="1"/>
    <row r="13" spans="1:13" ht="15.75" customHeight="1">
      <c r="A13" s="1" t="s">
        <v>0</v>
      </c>
      <c r="B13" s="36" t="s">
        <v>2</v>
      </c>
      <c r="C13" s="37"/>
      <c r="D13" s="1" t="s">
        <v>1</v>
      </c>
      <c r="E13" s="1" t="s">
        <v>21</v>
      </c>
      <c r="F13" s="1" t="s">
        <v>22</v>
      </c>
      <c r="G13" s="1" t="s">
        <v>23</v>
      </c>
      <c r="H13" s="1" t="s">
        <v>24</v>
      </c>
      <c r="I13" s="1" t="s">
        <v>25</v>
      </c>
      <c r="J13" s="1" t="s">
        <v>26</v>
      </c>
      <c r="K13" s="1" t="s">
        <v>27</v>
      </c>
    </row>
    <row r="14" spans="1:13" ht="15.75" customHeight="1">
      <c r="A14" s="32" t="s">
        <v>40</v>
      </c>
      <c r="B14" s="35" t="s">
        <v>10</v>
      </c>
      <c r="C14" s="40" t="s">
        <v>29</v>
      </c>
      <c r="D14" s="16" t="s">
        <v>79</v>
      </c>
      <c r="E14" s="4">
        <v>20000</v>
      </c>
      <c r="F14" s="17">
        <v>65000</v>
      </c>
      <c r="G14" s="17">
        <v>80000</v>
      </c>
      <c r="H14" s="4">
        <v>80000</v>
      </c>
      <c r="I14" s="17">
        <v>75000</v>
      </c>
      <c r="J14" s="4"/>
      <c r="K14" s="4"/>
    </row>
    <row r="15" spans="1:13" ht="15.75" customHeight="1">
      <c r="A15" s="33"/>
      <c r="B15" s="35"/>
      <c r="C15" s="35"/>
      <c r="D15" s="16" t="s">
        <v>92</v>
      </c>
      <c r="E15" s="29">
        <v>15000</v>
      </c>
      <c r="F15" s="29">
        <v>36000</v>
      </c>
      <c r="G15" s="4">
        <v>50000</v>
      </c>
      <c r="H15" s="4">
        <v>50000</v>
      </c>
      <c r="I15" s="4">
        <v>0</v>
      </c>
      <c r="J15" s="4"/>
      <c r="K15" s="4"/>
    </row>
    <row r="16" spans="1:13" ht="15.75" customHeight="1">
      <c r="A16" s="33"/>
      <c r="B16" s="35"/>
      <c r="C16" s="35"/>
      <c r="D16" s="24" t="s">
        <v>88</v>
      </c>
      <c r="E16" s="4">
        <v>17000</v>
      </c>
      <c r="F16" s="4">
        <v>19000</v>
      </c>
      <c r="G16" s="4">
        <v>60000</v>
      </c>
      <c r="H16" s="17">
        <v>91000</v>
      </c>
      <c r="I16" s="4">
        <v>66500</v>
      </c>
      <c r="J16" s="4"/>
      <c r="K16" s="4"/>
    </row>
    <row r="17" spans="1:11" ht="15.75" customHeight="1">
      <c r="A17" s="33"/>
      <c r="B17" s="35"/>
      <c r="C17" s="35"/>
      <c r="D17" s="16" t="s">
        <v>82</v>
      </c>
      <c r="E17" s="4">
        <v>0</v>
      </c>
      <c r="F17" s="4">
        <v>0</v>
      </c>
      <c r="G17" s="4"/>
      <c r="H17" s="4">
        <v>0</v>
      </c>
      <c r="I17" s="4">
        <v>0</v>
      </c>
      <c r="J17" s="4"/>
      <c r="K17" s="4"/>
    </row>
    <row r="18" spans="1:11" ht="15.75" customHeight="1">
      <c r="A18" s="33"/>
      <c r="B18" s="35"/>
      <c r="C18" s="35"/>
      <c r="D18" s="19" t="s">
        <v>90</v>
      </c>
      <c r="E18" s="17">
        <v>30000</v>
      </c>
      <c r="F18" s="4">
        <v>0</v>
      </c>
      <c r="G18" s="4">
        <v>60000</v>
      </c>
      <c r="H18" s="29">
        <v>49000</v>
      </c>
      <c r="I18" s="29">
        <v>49000</v>
      </c>
      <c r="J18" s="4"/>
      <c r="K18" s="4"/>
    </row>
    <row r="19" spans="1:11" ht="15.75" customHeight="1">
      <c r="A19" s="33"/>
      <c r="B19" s="35"/>
      <c r="C19" s="35"/>
      <c r="D19" s="16" t="s">
        <v>91</v>
      </c>
      <c r="E19" s="4">
        <v>25000</v>
      </c>
      <c r="F19" s="4">
        <v>20000</v>
      </c>
      <c r="G19" s="29">
        <v>45000</v>
      </c>
      <c r="H19" s="4">
        <v>57000</v>
      </c>
      <c r="I19" s="4">
        <v>0</v>
      </c>
      <c r="J19" s="4"/>
      <c r="K19" s="4"/>
    </row>
    <row r="20" spans="1:11" ht="15.75" customHeight="1">
      <c r="A20" s="34"/>
      <c r="B20" s="35"/>
      <c r="C20" s="35"/>
      <c r="D20" s="16" t="s">
        <v>85</v>
      </c>
      <c r="E20" s="4">
        <v>0</v>
      </c>
      <c r="F20" s="4">
        <v>0</v>
      </c>
      <c r="G20" s="4">
        <v>50000</v>
      </c>
      <c r="H20" s="4">
        <v>57000</v>
      </c>
      <c r="I20" s="4">
        <v>0</v>
      </c>
      <c r="J20" s="4"/>
      <c r="K20" s="4"/>
    </row>
    <row r="21" spans="1:11" ht="15.75" customHeight="1">
      <c r="A21" s="35" t="s">
        <v>12</v>
      </c>
      <c r="B21" s="35"/>
      <c r="C21" s="35"/>
      <c r="D21" s="35"/>
      <c r="E21" s="5">
        <f>SUM(E14:E20)/5</f>
        <v>21400</v>
      </c>
      <c r="F21" s="5">
        <f>SUM(F14:F20)/4</f>
        <v>35000</v>
      </c>
      <c r="G21" s="5">
        <f>SUM(G14:G20)/6</f>
        <v>57500</v>
      </c>
      <c r="H21" s="5">
        <f>SUM(H14:H20)/6</f>
        <v>64000</v>
      </c>
      <c r="I21" s="5">
        <f>SUM(I14:I20)/3</f>
        <v>63500</v>
      </c>
      <c r="J21" s="5">
        <f t="shared" ref="J21" si="0">SUM(J14:J20)/7</f>
        <v>0</v>
      </c>
      <c r="K21" s="3"/>
    </row>
    <row r="22" spans="1:11" ht="15.75" customHeight="1"/>
    <row r="23" spans="1:11" ht="15.75" customHeight="1">
      <c r="A23" s="1" t="s">
        <v>0</v>
      </c>
      <c r="B23" s="36" t="s">
        <v>2</v>
      </c>
      <c r="C23" s="37"/>
      <c r="D23" s="1" t="s">
        <v>1</v>
      </c>
      <c r="E23" s="1" t="s">
        <v>21</v>
      </c>
      <c r="F23" s="1" t="s">
        <v>22</v>
      </c>
      <c r="G23" s="1" t="s">
        <v>23</v>
      </c>
      <c r="H23" s="1" t="s">
        <v>24</v>
      </c>
      <c r="I23" s="1" t="s">
        <v>25</v>
      </c>
      <c r="J23" s="1" t="s">
        <v>26</v>
      </c>
      <c r="K23" s="1" t="s">
        <v>27</v>
      </c>
    </row>
    <row r="24" spans="1:11" ht="15.75" customHeight="1">
      <c r="A24" s="32" t="s">
        <v>40</v>
      </c>
      <c r="B24" s="35" t="s">
        <v>10</v>
      </c>
      <c r="C24" s="35" t="s">
        <v>31</v>
      </c>
      <c r="D24" s="16" t="s">
        <v>79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/>
      <c r="K24" s="4"/>
    </row>
    <row r="25" spans="1:11" ht="15.75" customHeight="1">
      <c r="A25" s="33"/>
      <c r="B25" s="35"/>
      <c r="C25" s="35"/>
      <c r="D25" s="16" t="s">
        <v>92</v>
      </c>
      <c r="E25" s="17">
        <v>50000</v>
      </c>
      <c r="F25" s="17">
        <v>58000</v>
      </c>
      <c r="G25" s="29">
        <v>50000</v>
      </c>
      <c r="H25" s="29">
        <v>62000</v>
      </c>
      <c r="I25" s="4">
        <v>0</v>
      </c>
      <c r="J25" s="4"/>
      <c r="K25" s="4"/>
    </row>
    <row r="26" spans="1:11" ht="15.75" customHeight="1">
      <c r="A26" s="33"/>
      <c r="B26" s="35"/>
      <c r="C26" s="35"/>
      <c r="D26" s="24" t="s">
        <v>88</v>
      </c>
      <c r="E26" s="29">
        <v>16000</v>
      </c>
      <c r="F26" s="29">
        <v>18000</v>
      </c>
      <c r="G26" s="17">
        <v>72000</v>
      </c>
      <c r="H26" s="17">
        <v>91800</v>
      </c>
      <c r="I26" s="4">
        <v>68850</v>
      </c>
      <c r="J26" s="4"/>
      <c r="K26" s="4"/>
    </row>
    <row r="27" spans="1:11" ht="15.75" customHeight="1">
      <c r="A27" s="33"/>
      <c r="B27" s="35"/>
      <c r="C27" s="35"/>
      <c r="D27" s="16" t="s">
        <v>82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/>
      <c r="K27" s="4"/>
    </row>
    <row r="28" spans="1:11" ht="15.75" customHeight="1">
      <c r="A28" s="33"/>
      <c r="B28" s="35"/>
      <c r="C28" s="35"/>
      <c r="D28" s="19" t="s">
        <v>90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/>
      <c r="K28" s="4"/>
    </row>
    <row r="29" spans="1:11" ht="15.75" customHeight="1">
      <c r="A29" s="33"/>
      <c r="B29" s="35"/>
      <c r="C29" s="35"/>
      <c r="D29" s="16" t="s">
        <v>91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/>
      <c r="K29" s="4"/>
    </row>
    <row r="30" spans="1:11" ht="15.75" customHeight="1">
      <c r="A30" s="34"/>
      <c r="B30" s="35"/>
      <c r="C30" s="35"/>
      <c r="D30" s="16" t="s">
        <v>85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/>
      <c r="K30" s="4"/>
    </row>
    <row r="31" spans="1:11" ht="15.75" customHeight="1">
      <c r="A31" s="35" t="s">
        <v>12</v>
      </c>
      <c r="B31" s="35"/>
      <c r="C31" s="35"/>
      <c r="D31" s="35"/>
      <c r="E31" s="5">
        <f>SUM(E24:E30)/2</f>
        <v>33000</v>
      </c>
      <c r="F31" s="5">
        <f t="shared" ref="F31:H31" si="1">SUM(F24:F30)/2</f>
        <v>38000</v>
      </c>
      <c r="G31" s="5">
        <f t="shared" si="1"/>
        <v>61000</v>
      </c>
      <c r="H31" s="5">
        <f t="shared" si="1"/>
        <v>76900</v>
      </c>
      <c r="I31" s="5">
        <f>SUM(I24:I30)/1</f>
        <v>68850</v>
      </c>
      <c r="J31" s="5">
        <f t="shared" ref="J31" si="2">SUM(J24:J30)/7</f>
        <v>0</v>
      </c>
      <c r="K31" s="3"/>
    </row>
    <row r="32" spans="1:11" ht="15.75" customHeight="1"/>
    <row r="33" spans="1:11" ht="15.75" customHeight="1">
      <c r="A33" s="1" t="s">
        <v>0</v>
      </c>
      <c r="B33" s="36" t="s">
        <v>2</v>
      </c>
      <c r="C33" s="37"/>
      <c r="D33" s="1" t="s">
        <v>1</v>
      </c>
      <c r="E33" s="1" t="s">
        <v>21</v>
      </c>
      <c r="F33" s="1" t="s">
        <v>22</v>
      </c>
      <c r="G33" s="1" t="s">
        <v>23</v>
      </c>
      <c r="H33" s="1" t="s">
        <v>24</v>
      </c>
      <c r="I33" s="1" t="s">
        <v>25</v>
      </c>
      <c r="J33" s="1" t="s">
        <v>26</v>
      </c>
      <c r="K33" s="1" t="s">
        <v>27</v>
      </c>
    </row>
    <row r="34" spans="1:11" ht="15.75" customHeight="1">
      <c r="A34" s="32" t="s">
        <v>40</v>
      </c>
      <c r="B34" s="35" t="s">
        <v>10</v>
      </c>
      <c r="C34" s="35" t="s">
        <v>32</v>
      </c>
      <c r="D34" s="16" t="s">
        <v>79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/>
      <c r="K34" s="4"/>
    </row>
    <row r="35" spans="1:11" ht="15.75" customHeight="1">
      <c r="A35" s="33"/>
      <c r="B35" s="35"/>
      <c r="C35" s="35"/>
      <c r="D35" s="16" t="s">
        <v>92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/>
      <c r="K35" s="4"/>
    </row>
    <row r="36" spans="1:11" ht="15.75" customHeight="1">
      <c r="A36" s="33"/>
      <c r="B36" s="35"/>
      <c r="C36" s="35"/>
      <c r="D36" s="24" t="s">
        <v>88</v>
      </c>
      <c r="E36" s="4">
        <v>13000</v>
      </c>
      <c r="F36" s="4">
        <v>16600</v>
      </c>
      <c r="G36" s="4">
        <v>68000</v>
      </c>
      <c r="H36" s="4">
        <v>79950</v>
      </c>
      <c r="I36" s="4">
        <v>58430</v>
      </c>
      <c r="J36" s="4"/>
      <c r="K36" s="4"/>
    </row>
    <row r="37" spans="1:11" ht="15.75" customHeight="1">
      <c r="A37" s="33"/>
      <c r="B37" s="35"/>
      <c r="C37" s="35"/>
      <c r="D37" s="16" t="s">
        <v>82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/>
      <c r="K37" s="4"/>
    </row>
    <row r="38" spans="1:11" ht="15.75" customHeight="1">
      <c r="A38" s="33"/>
      <c r="B38" s="35"/>
      <c r="C38" s="35"/>
      <c r="D38" s="19" t="s">
        <v>90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/>
      <c r="K38" s="4"/>
    </row>
    <row r="39" spans="1:11" ht="15.75" customHeight="1">
      <c r="A39" s="33"/>
      <c r="B39" s="35"/>
      <c r="C39" s="35"/>
      <c r="D39" s="16" t="s">
        <v>91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/>
      <c r="K39" s="4"/>
    </row>
    <row r="40" spans="1:11" ht="15.75" customHeight="1">
      <c r="A40" s="34"/>
      <c r="B40" s="35"/>
      <c r="C40" s="35"/>
      <c r="D40" s="16" t="s">
        <v>85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/>
      <c r="K40" s="4"/>
    </row>
    <row r="41" spans="1:11" ht="15.75" customHeight="1">
      <c r="A41" s="35" t="s">
        <v>12</v>
      </c>
      <c r="B41" s="35"/>
      <c r="C41" s="35"/>
      <c r="D41" s="35"/>
      <c r="E41" s="5">
        <f>SUM(E34:E40)/1</f>
        <v>13000</v>
      </c>
      <c r="F41" s="5">
        <f t="shared" ref="F41:I41" si="3">SUM(F34:F40)/1</f>
        <v>16600</v>
      </c>
      <c r="G41" s="5">
        <f t="shared" si="3"/>
        <v>68000</v>
      </c>
      <c r="H41" s="5">
        <f t="shared" si="3"/>
        <v>79950</v>
      </c>
      <c r="I41" s="5">
        <f t="shared" si="3"/>
        <v>58430</v>
      </c>
      <c r="J41" s="5">
        <f t="shared" ref="J41" si="4">SUM(J34:J40)/7</f>
        <v>0</v>
      </c>
      <c r="K41" s="3"/>
    </row>
    <row r="42" spans="1:11" ht="15.75" customHeight="1">
      <c r="A42" s="7"/>
      <c r="B42" s="7"/>
      <c r="C42" s="7"/>
      <c r="D42" s="7"/>
      <c r="E42" s="8"/>
      <c r="F42" s="8"/>
      <c r="G42" s="8"/>
      <c r="H42" s="8"/>
      <c r="I42" s="8"/>
      <c r="J42" s="8"/>
      <c r="K42" s="9"/>
    </row>
    <row r="43" spans="1:11" ht="15.75" customHeight="1">
      <c r="A43" s="39" t="s">
        <v>38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5.75" customHeight="1">
      <c r="A44" s="1" t="s">
        <v>0</v>
      </c>
      <c r="B44" s="36" t="s">
        <v>2</v>
      </c>
      <c r="C44" s="37"/>
      <c r="D44" s="1" t="s">
        <v>1</v>
      </c>
      <c r="E44" s="1" t="s">
        <v>33</v>
      </c>
      <c r="F44" s="1" t="s">
        <v>34</v>
      </c>
      <c r="G44" s="1" t="s">
        <v>35</v>
      </c>
      <c r="H44" s="1" t="s">
        <v>36</v>
      </c>
      <c r="I44" s="1"/>
      <c r="J44" s="36" t="s">
        <v>37</v>
      </c>
      <c r="K44" s="37"/>
    </row>
    <row r="45" spans="1:11" ht="15.75" customHeight="1">
      <c r="A45" s="32" t="s">
        <v>40</v>
      </c>
      <c r="B45" s="43" t="s">
        <v>15</v>
      </c>
      <c r="C45" s="44"/>
      <c r="D45" s="16" t="s">
        <v>79</v>
      </c>
      <c r="E45" s="29">
        <v>4000</v>
      </c>
      <c r="F45" s="4" t="s">
        <v>63</v>
      </c>
      <c r="G45" s="4">
        <v>400</v>
      </c>
      <c r="H45" s="17">
        <v>1100</v>
      </c>
      <c r="I45" s="4"/>
      <c r="J45" s="49"/>
      <c r="K45" s="50"/>
    </row>
    <row r="46" spans="1:11" ht="15.75" customHeight="1">
      <c r="A46" s="33"/>
      <c r="B46" s="45"/>
      <c r="C46" s="46"/>
      <c r="D46" s="16" t="s">
        <v>92</v>
      </c>
      <c r="E46" s="29">
        <v>4000</v>
      </c>
      <c r="F46" s="4">
        <v>0</v>
      </c>
      <c r="G46" s="4">
        <v>400</v>
      </c>
      <c r="H46" s="4">
        <v>0</v>
      </c>
      <c r="I46" s="4"/>
      <c r="J46" s="49"/>
      <c r="K46" s="50"/>
    </row>
    <row r="47" spans="1:11" ht="15.75" customHeight="1">
      <c r="A47" s="33"/>
      <c r="B47" s="45"/>
      <c r="C47" s="46"/>
      <c r="D47" s="24" t="s">
        <v>88</v>
      </c>
      <c r="E47" s="4">
        <v>4736</v>
      </c>
      <c r="F47" s="29">
        <v>1500</v>
      </c>
      <c r="G47" s="4" t="s">
        <v>59</v>
      </c>
      <c r="H47" s="29">
        <v>490</v>
      </c>
      <c r="I47" s="4"/>
      <c r="J47" s="49"/>
      <c r="K47" s="50"/>
    </row>
    <row r="48" spans="1:11" ht="15.75" customHeight="1">
      <c r="A48" s="33"/>
      <c r="B48" s="45"/>
      <c r="C48" s="46"/>
      <c r="D48" s="16" t="s">
        <v>82</v>
      </c>
      <c r="E48" s="17">
        <v>5000</v>
      </c>
      <c r="F48" s="4" t="s">
        <v>62</v>
      </c>
      <c r="G48" s="17">
        <v>450</v>
      </c>
      <c r="H48" s="17">
        <v>1100</v>
      </c>
      <c r="I48" s="4"/>
      <c r="J48" s="49" t="s">
        <v>60</v>
      </c>
      <c r="K48" s="50"/>
    </row>
    <row r="49" spans="1:11" ht="15.75" customHeight="1">
      <c r="A49" s="33"/>
      <c r="B49" s="45"/>
      <c r="C49" s="46"/>
      <c r="D49" s="19" t="s">
        <v>90</v>
      </c>
      <c r="E49" s="17">
        <v>5000</v>
      </c>
      <c r="F49" s="17">
        <v>3000</v>
      </c>
      <c r="G49" s="29">
        <v>250</v>
      </c>
      <c r="H49" s="4">
        <v>0</v>
      </c>
      <c r="I49" s="4"/>
      <c r="J49" s="49"/>
      <c r="K49" s="50"/>
    </row>
    <row r="50" spans="1:11" ht="15.75" customHeight="1">
      <c r="A50" s="33"/>
      <c r="B50" s="45"/>
      <c r="C50" s="46"/>
      <c r="D50" s="16" t="s">
        <v>91</v>
      </c>
      <c r="E50" s="29">
        <v>4000</v>
      </c>
      <c r="F50" s="4">
        <v>0</v>
      </c>
      <c r="G50" s="4">
        <v>0</v>
      </c>
      <c r="H50" s="4">
        <v>0</v>
      </c>
      <c r="I50" s="4"/>
      <c r="J50" s="49"/>
      <c r="K50" s="50"/>
    </row>
    <row r="51" spans="1:11" ht="15.75" customHeight="1">
      <c r="A51" s="34"/>
      <c r="B51" s="47"/>
      <c r="C51" s="48"/>
      <c r="D51" s="16" t="s">
        <v>85</v>
      </c>
      <c r="E51" s="4">
        <v>0</v>
      </c>
      <c r="F51" s="4">
        <v>0</v>
      </c>
      <c r="G51" s="4">
        <v>0</v>
      </c>
      <c r="H51" s="4">
        <v>0</v>
      </c>
      <c r="I51" s="4"/>
      <c r="J51" s="49"/>
      <c r="K51" s="50"/>
    </row>
    <row r="52" spans="1:11" ht="15.75" customHeight="1">
      <c r="A52" s="35" t="s">
        <v>12</v>
      </c>
      <c r="B52" s="35"/>
      <c r="C52" s="35"/>
      <c r="D52" s="35"/>
      <c r="E52" s="5">
        <f>SUM(E45:E51)/6</f>
        <v>4456</v>
      </c>
      <c r="F52" s="5">
        <f>SUM(F45:F51)/2</f>
        <v>2250</v>
      </c>
      <c r="G52" s="5">
        <f>SUM(G45:G51)/4</f>
        <v>375</v>
      </c>
      <c r="H52" s="5">
        <f>SUM(H45:H51)/3</f>
        <v>896.66666666666663</v>
      </c>
      <c r="I52" s="5">
        <f t="shared" ref="I52:J52" si="5">SUM(I45:I51)/7</f>
        <v>0</v>
      </c>
      <c r="J52" s="41">
        <f t="shared" si="5"/>
        <v>0</v>
      </c>
      <c r="K52" s="42"/>
    </row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24" customHeight="1"/>
  </sheetData>
  <mergeCells count="36">
    <mergeCell ref="B23:C23"/>
    <mergeCell ref="A52:D52"/>
    <mergeCell ref="J52:K52"/>
    <mergeCell ref="A45:A51"/>
    <mergeCell ref="A34:A40"/>
    <mergeCell ref="A24:A30"/>
    <mergeCell ref="B24:B30"/>
    <mergeCell ref="C24:C30"/>
    <mergeCell ref="A31:D31"/>
    <mergeCell ref="B33:C33"/>
    <mergeCell ref="B34:B40"/>
    <mergeCell ref="C34:C40"/>
    <mergeCell ref="A41:D41"/>
    <mergeCell ref="A43:K43"/>
    <mergeCell ref="B44:C44"/>
    <mergeCell ref="J44:K44"/>
    <mergeCell ref="B45:C51"/>
    <mergeCell ref="J45:K45"/>
    <mergeCell ref="J46:K46"/>
    <mergeCell ref="J47:K47"/>
    <mergeCell ref="J48:K48"/>
    <mergeCell ref="J49:K49"/>
    <mergeCell ref="J50:K50"/>
    <mergeCell ref="J51:K51"/>
    <mergeCell ref="A11:D11"/>
    <mergeCell ref="B13:C13"/>
    <mergeCell ref="B14:B20"/>
    <mergeCell ref="C14:C20"/>
    <mergeCell ref="A21:D21"/>
    <mergeCell ref="A14:A20"/>
    <mergeCell ref="A1:K1"/>
    <mergeCell ref="A2:K2"/>
    <mergeCell ref="B3:C3"/>
    <mergeCell ref="B4:B10"/>
    <mergeCell ref="C4:C10"/>
    <mergeCell ref="A4:A10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2" max="10" man="1"/>
  </rowBreaks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6" zoomScaleNormal="100" workbookViewId="0">
      <selection activeCell="J50" sqref="J50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customWidth="1"/>
    <col min="12" max="13" width="12.125" customWidth="1"/>
  </cols>
  <sheetData>
    <row r="1" spans="1:13" ht="24.75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"/>
      <c r="M1" s="6"/>
    </row>
    <row r="2" spans="1:13" ht="24.75" customHeight="1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.75" customHeight="1">
      <c r="A3" s="1" t="s">
        <v>0</v>
      </c>
      <c r="B3" s="36" t="s">
        <v>2</v>
      </c>
      <c r="C3" s="37"/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3" ht="15.75" customHeight="1">
      <c r="A4" s="32" t="s">
        <v>76</v>
      </c>
      <c r="B4" s="35" t="s">
        <v>10</v>
      </c>
      <c r="C4" s="35" t="s">
        <v>14</v>
      </c>
      <c r="D4" s="2" t="s">
        <v>79</v>
      </c>
      <c r="E4" s="4">
        <v>110000</v>
      </c>
      <c r="F4" s="4">
        <v>10000</v>
      </c>
      <c r="G4" s="4">
        <v>2000</v>
      </c>
      <c r="H4" s="4">
        <v>2000</v>
      </c>
      <c r="I4" s="4">
        <v>20000</v>
      </c>
      <c r="J4" s="4">
        <f t="shared" ref="J4:J7" si="0">E4+F4+G4+H4+I4</f>
        <v>144000</v>
      </c>
      <c r="K4" s="18" t="s">
        <v>64</v>
      </c>
    </row>
    <row r="5" spans="1:13" ht="15.75" customHeight="1">
      <c r="A5" s="33"/>
      <c r="B5" s="35"/>
      <c r="C5" s="35"/>
      <c r="D5" s="2" t="s">
        <v>80</v>
      </c>
      <c r="E5" s="4">
        <v>117000</v>
      </c>
      <c r="F5" s="4">
        <v>11700</v>
      </c>
      <c r="G5" s="4">
        <v>2000</v>
      </c>
      <c r="H5" s="4">
        <v>2000</v>
      </c>
      <c r="I5" s="4">
        <v>20000</v>
      </c>
      <c r="J5" s="4">
        <f t="shared" si="0"/>
        <v>152700</v>
      </c>
      <c r="K5" s="4"/>
    </row>
    <row r="6" spans="1:13" ht="15.75" customHeight="1">
      <c r="A6" s="33"/>
      <c r="B6" s="35"/>
      <c r="C6" s="35"/>
      <c r="D6" s="2" t="s">
        <v>81</v>
      </c>
      <c r="E6" s="4">
        <v>123640</v>
      </c>
      <c r="F6" s="4">
        <v>12360</v>
      </c>
      <c r="G6" s="4">
        <v>2000</v>
      </c>
      <c r="H6" s="4">
        <v>2000</v>
      </c>
      <c r="I6" s="4">
        <v>20000</v>
      </c>
      <c r="J6" s="4">
        <f t="shared" si="0"/>
        <v>160000</v>
      </c>
      <c r="K6" s="4"/>
    </row>
    <row r="7" spans="1:13" ht="15.75" customHeight="1">
      <c r="A7" s="33"/>
      <c r="B7" s="35"/>
      <c r="C7" s="35"/>
      <c r="D7" s="22" t="s">
        <v>93</v>
      </c>
      <c r="E7" s="4">
        <v>100000</v>
      </c>
      <c r="F7" s="4">
        <v>10000</v>
      </c>
      <c r="G7" s="4">
        <v>2000</v>
      </c>
      <c r="H7" s="4">
        <v>2000</v>
      </c>
      <c r="I7" s="4">
        <v>20000</v>
      </c>
      <c r="J7" s="29">
        <f t="shared" si="0"/>
        <v>134000</v>
      </c>
      <c r="K7" s="4"/>
    </row>
    <row r="8" spans="1:13" ht="15.75" customHeight="1">
      <c r="A8" s="34"/>
      <c r="B8" s="35"/>
      <c r="C8" s="35"/>
      <c r="D8" s="19" t="s">
        <v>90</v>
      </c>
      <c r="E8" s="4">
        <v>126000</v>
      </c>
      <c r="F8" s="4">
        <v>12600</v>
      </c>
      <c r="G8" s="4">
        <v>2000</v>
      </c>
      <c r="H8" s="4">
        <v>2000</v>
      </c>
      <c r="I8" s="4">
        <v>20000</v>
      </c>
      <c r="J8" s="17">
        <f t="shared" ref="J8" si="1">E8+F8+G8+H8+I8</f>
        <v>162600</v>
      </c>
      <c r="K8" s="4"/>
    </row>
    <row r="9" spans="1:13" ht="15.75" customHeight="1">
      <c r="A9" s="35" t="s">
        <v>12</v>
      </c>
      <c r="B9" s="35"/>
      <c r="C9" s="35"/>
      <c r="D9" s="35"/>
      <c r="E9" s="5">
        <f>SUM(E4:E8)/5</f>
        <v>115328</v>
      </c>
      <c r="F9" s="5">
        <f>SUM(F4:F8)/4</f>
        <v>14165</v>
      </c>
      <c r="G9" s="5">
        <f t="shared" ref="G9:J9" si="2">SUM(G4:G8)/5</f>
        <v>2000</v>
      </c>
      <c r="H9" s="5">
        <f t="shared" si="2"/>
        <v>2000</v>
      </c>
      <c r="I9" s="5">
        <f t="shared" si="2"/>
        <v>20000</v>
      </c>
      <c r="J9" s="5">
        <f>(J4+J5+J6+J7+J8)/5</f>
        <v>150660</v>
      </c>
      <c r="K9" s="3"/>
    </row>
    <row r="10" spans="1:13" ht="15.75" customHeight="1"/>
    <row r="11" spans="1:13" ht="15.75" customHeight="1">
      <c r="A11" s="1" t="s">
        <v>0</v>
      </c>
      <c r="B11" s="36" t="s">
        <v>2</v>
      </c>
      <c r="C11" s="37"/>
      <c r="D11" s="1" t="s">
        <v>1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</row>
    <row r="12" spans="1:13" ht="15.75" customHeight="1">
      <c r="A12" s="32" t="s">
        <v>76</v>
      </c>
      <c r="B12" s="35" t="s">
        <v>10</v>
      </c>
      <c r="C12" s="40" t="s">
        <v>13</v>
      </c>
      <c r="D12" s="16" t="s">
        <v>79</v>
      </c>
      <c r="E12" s="4">
        <v>110000</v>
      </c>
      <c r="F12" s="4">
        <v>10000</v>
      </c>
      <c r="G12" s="4">
        <v>2000</v>
      </c>
      <c r="H12" s="4">
        <v>2000</v>
      </c>
      <c r="I12" s="4">
        <v>20000</v>
      </c>
      <c r="J12" s="4">
        <f t="shared" ref="J12" si="3">E12+F12+G12+H12+I12</f>
        <v>144000</v>
      </c>
      <c r="K12" s="18" t="s">
        <v>64</v>
      </c>
    </row>
    <row r="13" spans="1:13" ht="15.75" customHeight="1">
      <c r="A13" s="33"/>
      <c r="B13" s="35"/>
      <c r="C13" s="35"/>
      <c r="D13" s="16" t="s">
        <v>80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f t="shared" ref="J13:J16" si="4">E13+F13+G13+H13+I13</f>
        <v>0</v>
      </c>
      <c r="K13" s="4"/>
    </row>
    <row r="14" spans="1:13" ht="15.75" customHeight="1">
      <c r="A14" s="33"/>
      <c r="B14" s="35"/>
      <c r="C14" s="35"/>
      <c r="D14" s="16" t="s">
        <v>81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4"/>
        <v>0</v>
      </c>
      <c r="K14" s="4"/>
    </row>
    <row r="15" spans="1:13" ht="15.75" customHeight="1">
      <c r="A15" s="33"/>
      <c r="B15" s="35"/>
      <c r="C15" s="35"/>
      <c r="D15" s="22" t="s">
        <v>93</v>
      </c>
      <c r="E15" s="4">
        <v>100000</v>
      </c>
      <c r="F15" s="4">
        <v>10000</v>
      </c>
      <c r="G15" s="4">
        <v>2000</v>
      </c>
      <c r="H15" s="4">
        <v>2000</v>
      </c>
      <c r="I15" s="4">
        <v>20000</v>
      </c>
      <c r="J15" s="29">
        <f t="shared" si="4"/>
        <v>134000</v>
      </c>
      <c r="K15" s="4"/>
    </row>
    <row r="16" spans="1:13" ht="15.75" customHeight="1">
      <c r="A16" s="34"/>
      <c r="B16" s="35"/>
      <c r="C16" s="35"/>
      <c r="D16" s="19" t="s">
        <v>90</v>
      </c>
      <c r="E16" s="4">
        <v>116000</v>
      </c>
      <c r="F16" s="4">
        <v>11600</v>
      </c>
      <c r="G16" s="4">
        <v>2000</v>
      </c>
      <c r="H16" s="4">
        <v>2000</v>
      </c>
      <c r="I16" s="4">
        <v>20000</v>
      </c>
      <c r="J16" s="17">
        <f t="shared" si="4"/>
        <v>151600</v>
      </c>
      <c r="K16" s="4"/>
    </row>
    <row r="17" spans="1:11" ht="15.75" customHeight="1">
      <c r="A17" s="35" t="s">
        <v>12</v>
      </c>
      <c r="B17" s="35"/>
      <c r="C17" s="35"/>
      <c r="D17" s="35"/>
      <c r="E17" s="5">
        <f>SUM(E12:E16)/3</f>
        <v>108666.66666666667</v>
      </c>
      <c r="F17" s="5">
        <f>SUM(F12:F16)/2</f>
        <v>15800</v>
      </c>
      <c r="G17" s="5">
        <f>SUM(G12:G16)/3</f>
        <v>2000</v>
      </c>
      <c r="H17" s="5">
        <f t="shared" ref="H17:J17" si="5">SUM(H12:H16)/3</f>
        <v>2000</v>
      </c>
      <c r="I17" s="5">
        <f t="shared" si="5"/>
        <v>20000</v>
      </c>
      <c r="J17" s="5">
        <f>(J12+J15+J16)/3</f>
        <v>143200</v>
      </c>
      <c r="K17" s="3"/>
    </row>
    <row r="18" spans="1:11" ht="15.75" customHeight="1"/>
    <row r="19" spans="1:11" ht="15.75" customHeight="1">
      <c r="A19" s="1" t="s">
        <v>0</v>
      </c>
      <c r="B19" s="36" t="s">
        <v>2</v>
      </c>
      <c r="C19" s="37"/>
      <c r="D19" s="1" t="s">
        <v>1</v>
      </c>
      <c r="E19" s="1" t="s">
        <v>3</v>
      </c>
      <c r="F19" s="1" t="s">
        <v>4</v>
      </c>
      <c r="G19" s="1" t="s">
        <v>5</v>
      </c>
      <c r="H19" s="1" t="s">
        <v>6</v>
      </c>
      <c r="I19" s="1" t="s">
        <v>7</v>
      </c>
      <c r="J19" s="1" t="s">
        <v>8</v>
      </c>
      <c r="K19" s="1" t="s">
        <v>9</v>
      </c>
    </row>
    <row r="20" spans="1:11" ht="15.75" customHeight="1">
      <c r="A20" s="32" t="s">
        <v>76</v>
      </c>
      <c r="B20" s="35" t="s">
        <v>10</v>
      </c>
      <c r="C20" s="35" t="s">
        <v>31</v>
      </c>
      <c r="D20" s="16" t="s">
        <v>79</v>
      </c>
      <c r="E20" s="4">
        <v>150000</v>
      </c>
      <c r="F20" s="4">
        <v>15000</v>
      </c>
      <c r="G20" s="4">
        <v>2000</v>
      </c>
      <c r="H20" s="4">
        <v>2000</v>
      </c>
      <c r="I20" s="4">
        <v>20000</v>
      </c>
      <c r="J20" s="17">
        <f t="shared" ref="J20:J24" si="6">E20+F20+G20+H20+I20</f>
        <v>189000</v>
      </c>
      <c r="K20" s="18" t="s">
        <v>64</v>
      </c>
    </row>
    <row r="21" spans="1:11" ht="15.75" customHeight="1">
      <c r="A21" s="33"/>
      <c r="B21" s="35"/>
      <c r="C21" s="35"/>
      <c r="D21" s="16" t="s">
        <v>80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f t="shared" si="6"/>
        <v>0</v>
      </c>
      <c r="K21" s="4"/>
    </row>
    <row r="22" spans="1:11" ht="15.75" customHeight="1">
      <c r="A22" s="33"/>
      <c r="B22" s="35"/>
      <c r="C22" s="35"/>
      <c r="D22" s="16" t="s">
        <v>81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f t="shared" si="6"/>
        <v>0</v>
      </c>
      <c r="K22" s="4"/>
    </row>
    <row r="23" spans="1:11" ht="15.75" customHeight="1">
      <c r="A23" s="33"/>
      <c r="B23" s="35"/>
      <c r="C23" s="35"/>
      <c r="D23" s="22" t="s">
        <v>93</v>
      </c>
      <c r="E23" s="4">
        <v>100000</v>
      </c>
      <c r="F23" s="4">
        <v>10000</v>
      </c>
      <c r="G23" s="4">
        <v>2000</v>
      </c>
      <c r="H23" s="4">
        <v>2000</v>
      </c>
      <c r="I23" s="4">
        <v>20000</v>
      </c>
      <c r="J23" s="29">
        <f t="shared" si="6"/>
        <v>134000</v>
      </c>
      <c r="K23" s="4"/>
    </row>
    <row r="24" spans="1:11" ht="15.75" customHeight="1">
      <c r="A24" s="34"/>
      <c r="B24" s="35"/>
      <c r="C24" s="35"/>
      <c r="D24" s="19" t="s">
        <v>90</v>
      </c>
      <c r="E24" s="4">
        <v>126000</v>
      </c>
      <c r="F24" s="4">
        <v>12600</v>
      </c>
      <c r="G24" s="4">
        <v>2000</v>
      </c>
      <c r="H24" s="4">
        <v>2000</v>
      </c>
      <c r="I24" s="4">
        <v>20000</v>
      </c>
      <c r="J24" s="4">
        <f t="shared" si="6"/>
        <v>162600</v>
      </c>
      <c r="K24" s="4"/>
    </row>
    <row r="25" spans="1:11" ht="15.75" customHeight="1">
      <c r="A25" s="35" t="s">
        <v>12</v>
      </c>
      <c r="B25" s="35"/>
      <c r="C25" s="35"/>
      <c r="D25" s="35"/>
      <c r="E25" s="5">
        <f>SUM(E20:E24)/3</f>
        <v>125333.33333333333</v>
      </c>
      <c r="F25" s="5">
        <f>SUM(F20:F24)/2</f>
        <v>18800</v>
      </c>
      <c r="G25" s="5">
        <f>SUM(G20:G24)/3</f>
        <v>2000</v>
      </c>
      <c r="H25" s="5">
        <f t="shared" ref="H25:J25" si="7">SUM(H20:H24)/3</f>
        <v>2000</v>
      </c>
      <c r="I25" s="5">
        <f t="shared" si="7"/>
        <v>20000</v>
      </c>
      <c r="J25" s="5">
        <f>(J20+J23+J24)/3</f>
        <v>161866.66666666666</v>
      </c>
      <c r="K25" s="3"/>
    </row>
    <row r="26" spans="1:11" ht="15.75" customHeight="1"/>
    <row r="27" spans="1:11" ht="15.75" customHeight="1">
      <c r="A27" s="1" t="s">
        <v>0</v>
      </c>
      <c r="B27" s="36" t="s">
        <v>2</v>
      </c>
      <c r="C27" s="37"/>
      <c r="D27" s="1" t="s">
        <v>1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  <c r="J27" s="1" t="s">
        <v>8</v>
      </c>
      <c r="K27" s="1" t="s">
        <v>9</v>
      </c>
    </row>
    <row r="28" spans="1:11" ht="15.75" customHeight="1">
      <c r="A28" s="32" t="s">
        <v>76</v>
      </c>
      <c r="B28" s="35" t="s">
        <v>10</v>
      </c>
      <c r="C28" s="35" t="s">
        <v>32</v>
      </c>
      <c r="D28" s="16" t="s">
        <v>79</v>
      </c>
      <c r="E28" s="4">
        <v>150000</v>
      </c>
      <c r="F28" s="4">
        <v>15000</v>
      </c>
      <c r="G28" s="4">
        <v>2000</v>
      </c>
      <c r="H28" s="4">
        <v>2000</v>
      </c>
      <c r="I28" s="4">
        <v>20000</v>
      </c>
      <c r="J28" s="17">
        <f t="shared" ref="J28:J32" si="8">E28+F28+G28+H28+I28</f>
        <v>189000</v>
      </c>
      <c r="K28" s="18" t="s">
        <v>64</v>
      </c>
    </row>
    <row r="29" spans="1:11" ht="15.75" customHeight="1">
      <c r="A29" s="33"/>
      <c r="B29" s="35"/>
      <c r="C29" s="35"/>
      <c r="D29" s="16" t="s">
        <v>80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f t="shared" si="8"/>
        <v>0</v>
      </c>
      <c r="K29" s="4"/>
    </row>
    <row r="30" spans="1:11" ht="15.75" customHeight="1">
      <c r="A30" s="33"/>
      <c r="B30" s="35"/>
      <c r="C30" s="35"/>
      <c r="D30" s="16" t="s">
        <v>81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f t="shared" si="8"/>
        <v>0</v>
      </c>
      <c r="K30" s="4"/>
    </row>
    <row r="31" spans="1:11" ht="15.75" customHeight="1">
      <c r="A31" s="33"/>
      <c r="B31" s="35"/>
      <c r="C31" s="35"/>
      <c r="D31" s="22" t="s">
        <v>93</v>
      </c>
      <c r="E31" s="4">
        <v>100000</v>
      </c>
      <c r="F31" s="4">
        <v>10000</v>
      </c>
      <c r="G31" s="4">
        <v>2000</v>
      </c>
      <c r="H31" s="4">
        <v>2000</v>
      </c>
      <c r="I31" s="4">
        <v>20000</v>
      </c>
      <c r="J31" s="29">
        <f t="shared" si="8"/>
        <v>134000</v>
      </c>
      <c r="K31" s="4"/>
    </row>
    <row r="32" spans="1:11" ht="15.75" customHeight="1">
      <c r="A32" s="34"/>
      <c r="B32" s="35"/>
      <c r="C32" s="35"/>
      <c r="D32" s="19" t="s">
        <v>90</v>
      </c>
      <c r="E32" s="4">
        <v>116000</v>
      </c>
      <c r="F32" s="4">
        <v>11600</v>
      </c>
      <c r="G32" s="4">
        <v>2000</v>
      </c>
      <c r="H32" s="4">
        <v>2000</v>
      </c>
      <c r="I32" s="4">
        <v>20000</v>
      </c>
      <c r="J32" s="4">
        <f t="shared" si="8"/>
        <v>151600</v>
      </c>
      <c r="K32" s="4"/>
    </row>
    <row r="33" spans="1:11" ht="15.75" customHeight="1">
      <c r="A33" s="35" t="s">
        <v>12</v>
      </c>
      <c r="B33" s="35"/>
      <c r="C33" s="35"/>
      <c r="D33" s="35"/>
      <c r="E33" s="5">
        <f>SUM(E28:E32)/3</f>
        <v>122000</v>
      </c>
      <c r="F33" s="5">
        <f>SUM(F28:F32)/2</f>
        <v>18300</v>
      </c>
      <c r="G33" s="5">
        <f>SUM(G28:G32)/3</f>
        <v>2000</v>
      </c>
      <c r="H33" s="5">
        <f t="shared" ref="H33:J33" si="9">SUM(H28:H32)/3</f>
        <v>2000</v>
      </c>
      <c r="I33" s="5">
        <f t="shared" si="9"/>
        <v>20000</v>
      </c>
      <c r="J33" s="5">
        <f>(J28+J31+J32)/3</f>
        <v>158200</v>
      </c>
      <c r="K33" s="3"/>
    </row>
    <row r="34" spans="1:11" ht="15.75" customHeight="1"/>
    <row r="35" spans="1:11" ht="15.75" customHeight="1">
      <c r="A35" s="1" t="s">
        <v>0</v>
      </c>
      <c r="B35" s="36" t="s">
        <v>2</v>
      </c>
      <c r="C35" s="37"/>
      <c r="D35" s="1" t="s">
        <v>1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J35" s="1" t="s">
        <v>8</v>
      </c>
      <c r="K35" s="1" t="s">
        <v>9</v>
      </c>
    </row>
    <row r="36" spans="1:11" ht="15.75" customHeight="1">
      <c r="A36" s="32" t="s">
        <v>76</v>
      </c>
      <c r="B36" s="35" t="s">
        <v>15</v>
      </c>
      <c r="C36" s="35" t="s">
        <v>16</v>
      </c>
      <c r="D36" s="16" t="s">
        <v>79</v>
      </c>
      <c r="E36" s="4">
        <v>14500</v>
      </c>
      <c r="F36" s="4">
        <v>1450</v>
      </c>
      <c r="G36" s="4">
        <v>700</v>
      </c>
      <c r="H36" s="4">
        <v>400</v>
      </c>
      <c r="I36" s="4">
        <v>800</v>
      </c>
      <c r="J36" s="31">
        <f t="shared" ref="J36:J40" si="10">E36+F36+G36+H36+I36</f>
        <v>17850</v>
      </c>
      <c r="K36" s="18" t="s">
        <v>64</v>
      </c>
    </row>
    <row r="37" spans="1:11" ht="15.75" customHeight="1">
      <c r="A37" s="33"/>
      <c r="B37" s="35"/>
      <c r="C37" s="35"/>
      <c r="D37" s="16" t="s">
        <v>80</v>
      </c>
      <c r="E37" s="4">
        <v>20000</v>
      </c>
      <c r="F37" s="4">
        <v>2000</v>
      </c>
      <c r="G37" s="4">
        <v>700</v>
      </c>
      <c r="H37" s="4">
        <v>400</v>
      </c>
      <c r="I37" s="4">
        <v>800</v>
      </c>
      <c r="J37" s="17">
        <f t="shared" si="10"/>
        <v>23900</v>
      </c>
      <c r="K37" s="4"/>
    </row>
    <row r="38" spans="1:11" ht="15.75" customHeight="1">
      <c r="A38" s="33"/>
      <c r="B38" s="35"/>
      <c r="C38" s="35"/>
      <c r="D38" s="16" t="s">
        <v>81</v>
      </c>
      <c r="E38" s="4">
        <v>16000</v>
      </c>
      <c r="F38" s="4">
        <v>1600</v>
      </c>
      <c r="G38" s="4">
        <v>700</v>
      </c>
      <c r="H38" s="4">
        <v>400</v>
      </c>
      <c r="I38" s="4">
        <v>800</v>
      </c>
      <c r="J38" s="4">
        <f t="shared" si="10"/>
        <v>19500</v>
      </c>
      <c r="K38" s="4"/>
    </row>
    <row r="39" spans="1:11" ht="15.75" customHeight="1">
      <c r="A39" s="33"/>
      <c r="B39" s="35"/>
      <c r="C39" s="35"/>
      <c r="D39" s="22" t="s">
        <v>93</v>
      </c>
      <c r="E39" s="4">
        <v>14500</v>
      </c>
      <c r="F39" s="4">
        <v>1450</v>
      </c>
      <c r="G39" s="4">
        <v>700</v>
      </c>
      <c r="H39" s="4">
        <v>400</v>
      </c>
      <c r="I39" s="4">
        <v>800</v>
      </c>
      <c r="J39" s="31">
        <f t="shared" si="10"/>
        <v>17850</v>
      </c>
      <c r="K39" s="4"/>
    </row>
    <row r="40" spans="1:11" ht="15.75" customHeight="1">
      <c r="A40" s="34"/>
      <c r="B40" s="35"/>
      <c r="C40" s="35"/>
      <c r="D40" s="19" t="s">
        <v>90</v>
      </c>
      <c r="E40" s="4">
        <v>14000</v>
      </c>
      <c r="F40" s="4">
        <v>1400</v>
      </c>
      <c r="G40" s="4">
        <v>700</v>
      </c>
      <c r="H40" s="4">
        <v>400</v>
      </c>
      <c r="I40" s="4">
        <v>800</v>
      </c>
      <c r="J40" s="23">
        <f t="shared" si="10"/>
        <v>17300</v>
      </c>
      <c r="K40" s="4"/>
    </row>
    <row r="41" spans="1:11" ht="15.75" customHeight="1">
      <c r="A41" s="35" t="s">
        <v>12</v>
      </c>
      <c r="B41" s="35"/>
      <c r="C41" s="35"/>
      <c r="D41" s="35"/>
      <c r="E41" s="5">
        <f>SUM(E36:E40)/5</f>
        <v>15800</v>
      </c>
      <c r="F41" s="5">
        <f>SUM(F36:F40)/3</f>
        <v>2633.3333333333335</v>
      </c>
      <c r="G41" s="5">
        <f t="shared" ref="G41:J41" si="11">SUM(G36:G40)/5</f>
        <v>700</v>
      </c>
      <c r="H41" s="5">
        <f t="shared" si="11"/>
        <v>400</v>
      </c>
      <c r="I41" s="5">
        <f t="shared" si="11"/>
        <v>800</v>
      </c>
      <c r="J41" s="5">
        <f>(J36+J37+J38+J39+J40)/5</f>
        <v>19280</v>
      </c>
      <c r="K41" s="3"/>
    </row>
    <row r="42" spans="1:11" ht="15.75" customHeight="1"/>
    <row r="43" spans="1:11" ht="15.75" customHeight="1">
      <c r="A43" s="1" t="s">
        <v>0</v>
      </c>
      <c r="B43" s="36" t="s">
        <v>2</v>
      </c>
      <c r="C43" s="37"/>
      <c r="D43" s="1" t="s">
        <v>1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</row>
    <row r="44" spans="1:11" ht="15.75" customHeight="1">
      <c r="A44" s="32" t="s">
        <v>76</v>
      </c>
      <c r="B44" s="35" t="s">
        <v>18</v>
      </c>
      <c r="C44" s="35" t="s">
        <v>17</v>
      </c>
      <c r="D44" s="16" t="s">
        <v>79</v>
      </c>
      <c r="E44" s="4">
        <v>11000</v>
      </c>
      <c r="F44" s="4">
        <v>1100</v>
      </c>
      <c r="G44" s="4">
        <v>700</v>
      </c>
      <c r="H44" s="4">
        <v>400</v>
      </c>
      <c r="I44" s="4">
        <v>800</v>
      </c>
      <c r="J44" s="4">
        <f t="shared" ref="J44:J48" si="12">E44+F44+G44+H44+I44</f>
        <v>14000</v>
      </c>
      <c r="K44" s="18" t="s">
        <v>64</v>
      </c>
    </row>
    <row r="45" spans="1:11" ht="15.75" customHeight="1">
      <c r="A45" s="33"/>
      <c r="B45" s="35"/>
      <c r="C45" s="35"/>
      <c r="D45" s="16" t="s">
        <v>80</v>
      </c>
      <c r="E45" s="4">
        <v>12500</v>
      </c>
      <c r="F45" s="4">
        <v>1250</v>
      </c>
      <c r="G45" s="4">
        <v>700</v>
      </c>
      <c r="H45" s="4">
        <v>400</v>
      </c>
      <c r="I45" s="4">
        <v>800</v>
      </c>
      <c r="J45" s="4">
        <f t="shared" si="12"/>
        <v>15650</v>
      </c>
      <c r="K45" s="4"/>
    </row>
    <row r="46" spans="1:11" ht="15.75" customHeight="1">
      <c r="A46" s="33"/>
      <c r="B46" s="35"/>
      <c r="C46" s="35"/>
      <c r="D46" s="16" t="s">
        <v>81</v>
      </c>
      <c r="E46" s="4">
        <v>14000</v>
      </c>
      <c r="F46" s="4">
        <v>1400</v>
      </c>
      <c r="G46" s="4">
        <v>700</v>
      </c>
      <c r="H46" s="4">
        <v>400</v>
      </c>
      <c r="I46" s="4">
        <v>800</v>
      </c>
      <c r="J46" s="17">
        <f t="shared" si="12"/>
        <v>17300</v>
      </c>
      <c r="K46" s="4"/>
    </row>
    <row r="47" spans="1:11" ht="15.75" customHeight="1">
      <c r="A47" s="33"/>
      <c r="B47" s="35"/>
      <c r="C47" s="35"/>
      <c r="D47" s="22" t="s">
        <v>93</v>
      </c>
      <c r="E47" s="4">
        <v>9500</v>
      </c>
      <c r="F47" s="4">
        <v>950</v>
      </c>
      <c r="G47" s="4">
        <v>700</v>
      </c>
      <c r="H47" s="4">
        <v>400</v>
      </c>
      <c r="I47" s="4">
        <v>800</v>
      </c>
      <c r="J47" s="29">
        <f t="shared" si="12"/>
        <v>12350</v>
      </c>
      <c r="K47" s="4" t="s">
        <v>65</v>
      </c>
    </row>
    <row r="48" spans="1:11" ht="15.75" customHeight="1">
      <c r="A48" s="34"/>
      <c r="B48" s="35"/>
      <c r="C48" s="35"/>
      <c r="D48" s="19" t="s">
        <v>90</v>
      </c>
      <c r="E48" s="4">
        <v>13000</v>
      </c>
      <c r="F48" s="4">
        <v>1300</v>
      </c>
      <c r="G48" s="4">
        <v>700</v>
      </c>
      <c r="H48" s="4">
        <v>400</v>
      </c>
      <c r="I48" s="4">
        <v>800</v>
      </c>
      <c r="J48" s="4">
        <f t="shared" si="12"/>
        <v>16200</v>
      </c>
      <c r="K48" s="4"/>
    </row>
    <row r="49" spans="1:11" ht="15.75" customHeight="1">
      <c r="A49" s="35" t="s">
        <v>12</v>
      </c>
      <c r="B49" s="35"/>
      <c r="C49" s="35"/>
      <c r="D49" s="35"/>
      <c r="E49" s="5">
        <f>SUM(E44:E48)/5</f>
        <v>12000</v>
      </c>
      <c r="F49" s="5">
        <f>SUM(F44:F48)/4</f>
        <v>1500</v>
      </c>
      <c r="G49" s="5">
        <f t="shared" ref="G49:J49" si="13">SUM(G44:G48)/5</f>
        <v>700</v>
      </c>
      <c r="H49" s="5">
        <f t="shared" si="13"/>
        <v>400</v>
      </c>
      <c r="I49" s="5">
        <f t="shared" si="13"/>
        <v>800</v>
      </c>
      <c r="J49" s="5">
        <f>(J44+J45+J46+J47+J48)/5</f>
        <v>15100</v>
      </c>
      <c r="K49" s="3"/>
    </row>
    <row r="50" spans="1:11" ht="24" customHeight="1"/>
  </sheetData>
  <mergeCells count="32">
    <mergeCell ref="A49:D49"/>
    <mergeCell ref="A28:A32"/>
    <mergeCell ref="B28:B32"/>
    <mergeCell ref="C28:C32"/>
    <mergeCell ref="A33:D33"/>
    <mergeCell ref="B35:C35"/>
    <mergeCell ref="A36:A40"/>
    <mergeCell ref="B36:B40"/>
    <mergeCell ref="C36:C40"/>
    <mergeCell ref="A41:D41"/>
    <mergeCell ref="B43:C43"/>
    <mergeCell ref="A44:A48"/>
    <mergeCell ref="B44:B48"/>
    <mergeCell ref="C44:C48"/>
    <mergeCell ref="B27:C27"/>
    <mergeCell ref="A9:D9"/>
    <mergeCell ref="B11:C11"/>
    <mergeCell ref="A12:A16"/>
    <mergeCell ref="B12:B16"/>
    <mergeCell ref="C12:C16"/>
    <mergeCell ref="A17:D17"/>
    <mergeCell ref="B19:C19"/>
    <mergeCell ref="A20:A24"/>
    <mergeCell ref="B20:B24"/>
    <mergeCell ref="C20:C24"/>
    <mergeCell ref="A25:D25"/>
    <mergeCell ref="A1:K1"/>
    <mergeCell ref="A2:K2"/>
    <mergeCell ref="B3:C3"/>
    <mergeCell ref="A4:A8"/>
    <mergeCell ref="B4:B8"/>
    <mergeCell ref="C4:C8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6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12</vt:i4>
      </vt:variant>
    </vt:vector>
  </HeadingPairs>
  <TitlesOfParts>
    <vt:vector size="24" baseType="lpstr">
      <vt:lpstr>경기.강원권(수수료)</vt:lpstr>
      <vt:lpstr>경기.강원권(부산물)</vt:lpstr>
      <vt:lpstr>충북(수수료)</vt:lpstr>
      <vt:lpstr>충북(부산물)</vt:lpstr>
      <vt:lpstr>충남권(수수료)</vt:lpstr>
      <vt:lpstr>충남권(부산물)</vt:lpstr>
      <vt:lpstr>경북권(수수료)</vt:lpstr>
      <vt:lpstr>경북권(부산물)</vt:lpstr>
      <vt:lpstr>경남권(수수료)</vt:lpstr>
      <vt:lpstr>경남권(부산물)</vt:lpstr>
      <vt:lpstr>전라권(수수료)</vt:lpstr>
      <vt:lpstr>전라권(부산물)</vt:lpstr>
      <vt:lpstr>'경기.강원권(부산물)'!Print_Area</vt:lpstr>
      <vt:lpstr>'경기.강원권(수수료)'!Print_Area</vt:lpstr>
      <vt:lpstr>'경남권(부산물)'!Print_Area</vt:lpstr>
      <vt:lpstr>'경남권(수수료)'!Print_Area</vt:lpstr>
      <vt:lpstr>'경북권(부산물)'!Print_Area</vt:lpstr>
      <vt:lpstr>'경북권(수수료)'!Print_Area</vt:lpstr>
      <vt:lpstr>'전라권(부산물)'!Print_Area</vt:lpstr>
      <vt:lpstr>'전라권(수수료)'!Print_Area</vt:lpstr>
      <vt:lpstr>'충남권(부산물)'!Print_Area</vt:lpstr>
      <vt:lpstr>'충남권(수수료)'!Print_Area</vt:lpstr>
      <vt:lpstr>'충북(부산물)'!Print_Area</vt:lpstr>
      <vt:lpstr>'충북(수수료)'!Print_Area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Windows XP</cp:lastModifiedBy>
  <cp:lastPrinted>2013-04-10T05:08:43Z</cp:lastPrinted>
  <dcterms:created xsi:type="dcterms:W3CDTF">2013-04-05T07:17:57Z</dcterms:created>
  <dcterms:modified xsi:type="dcterms:W3CDTF">2013-04-12T04:48:59Z</dcterms:modified>
</cp:coreProperties>
</file>