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370" windowHeight="12270" tabRatio="902" firstSheet="2" activeTab="13"/>
  </bookViews>
  <sheets>
    <sheet name="경기.강원권(수수료)" sheetId="1" r:id="rId1"/>
    <sheet name="경기.강원권(부산물)" sheetId="8" r:id="rId2"/>
    <sheet name="충북(수수료)" sheetId="9" r:id="rId3"/>
    <sheet name="충북(부산물)" sheetId="10" r:id="rId4"/>
    <sheet name="충남권(수수료)" sheetId="12" r:id="rId5"/>
    <sheet name="충남권(부산물)" sheetId="13" r:id="rId6"/>
    <sheet name="경북권(수수료)" sheetId="14" r:id="rId7"/>
    <sheet name="경북권(부산물)" sheetId="15" r:id="rId8"/>
    <sheet name="경남권(수수료)" sheetId="16" r:id="rId9"/>
    <sheet name="경남권(부산물)" sheetId="17" r:id="rId10"/>
    <sheet name="전북권(수수료)" sheetId="18" r:id="rId11"/>
    <sheet name="전북권(부산물)" sheetId="19" r:id="rId12"/>
    <sheet name="전남권(수수료)" sheetId="20" r:id="rId13"/>
    <sheet name="전남권(부산물)" sheetId="21" r:id="rId14"/>
  </sheets>
  <definedNames>
    <definedName name="_xlnm.Print_Area" localSheetId="1">'경기.강원권(부산물)'!$A$1:$K$58</definedName>
    <definedName name="_xlnm.Print_Area" localSheetId="0">'경기.강원권(수수료)'!$A$1:$K$67</definedName>
    <definedName name="_xlnm.Print_Area" localSheetId="9">'경남권(부산물)'!$A$1:$K$37</definedName>
    <definedName name="_xlnm.Print_Area" localSheetId="8">'경남권(수수료)'!$A$1:$K$49</definedName>
    <definedName name="_xlnm.Print_Area" localSheetId="7">'경북권(부산물)'!$A$1:$K$43</definedName>
    <definedName name="_xlnm.Print_Area" localSheetId="6">'경북권(수수료)'!$A$1:$K$55</definedName>
    <definedName name="_xlnm.Print_Area" localSheetId="11">'전북권(부산물)'!$A$1:$K$22</definedName>
    <definedName name="_xlnm.Print_Area" localSheetId="10">'전북권(수수료)'!$A$1:$K$25</definedName>
    <definedName name="_xlnm.Print_Area" localSheetId="5">'충남권(부산물)'!$A$1:$K$37</definedName>
    <definedName name="_xlnm.Print_Area" localSheetId="4">'충남권(수수료)'!$A$1:$K$43</definedName>
    <definedName name="_xlnm.Print_Area" localSheetId="3">'충북(부산물)'!$A$1:$K$37</definedName>
    <definedName name="_xlnm.Print_Area" localSheetId="2">'충북(수수료)'!$A$1:$K$44</definedName>
  </definedNames>
  <calcPr calcId="144525"/>
</workbook>
</file>

<file path=xl/calcChain.xml><?xml version="1.0" encoding="utf-8"?>
<calcChain xmlns="http://schemas.openxmlformats.org/spreadsheetml/2006/main">
  <c r="J31" i="14" l="1"/>
  <c r="J4" i="14"/>
  <c r="J13" i="14"/>
  <c r="G57" i="8" l="1"/>
  <c r="J45" i="8"/>
  <c r="J34" i="8"/>
  <c r="J23" i="8"/>
  <c r="J12" i="8"/>
  <c r="I31" i="16"/>
  <c r="I67" i="1"/>
  <c r="H67" i="1"/>
  <c r="I56" i="1"/>
  <c r="H56" i="1"/>
  <c r="I45" i="1"/>
  <c r="H45" i="1"/>
  <c r="I34" i="1"/>
  <c r="H34" i="1"/>
  <c r="I23" i="1"/>
  <c r="H23" i="1"/>
  <c r="I12" i="1"/>
  <c r="H12" i="1"/>
  <c r="I10" i="14"/>
  <c r="H10" i="14"/>
  <c r="G10" i="14"/>
  <c r="F10" i="14"/>
  <c r="E10" i="14"/>
  <c r="J22" i="14"/>
  <c r="H8" i="17"/>
  <c r="H37" i="17"/>
  <c r="F37" i="17"/>
  <c r="G37" i="17"/>
  <c r="E37" i="17"/>
  <c r="J29" i="17"/>
  <c r="J22" i="17"/>
  <c r="J15" i="17"/>
  <c r="J8" i="17"/>
  <c r="F8" i="17"/>
  <c r="G8" i="17"/>
  <c r="E8" i="17"/>
  <c r="H49" i="16" l="1"/>
  <c r="I49" i="16"/>
  <c r="G49" i="16"/>
  <c r="F49" i="16"/>
  <c r="E49" i="16"/>
  <c r="F40" i="16"/>
  <c r="E40" i="16"/>
  <c r="G31" i="16"/>
  <c r="E31" i="16"/>
  <c r="G24" i="16"/>
  <c r="E24" i="16"/>
  <c r="F17" i="16"/>
  <c r="E17" i="16"/>
  <c r="H10" i="16"/>
  <c r="I10" i="16"/>
  <c r="G10" i="16"/>
  <c r="F10" i="16"/>
  <c r="E10" i="16"/>
  <c r="I37" i="17"/>
  <c r="F15" i="17"/>
  <c r="I8" i="17"/>
  <c r="H42" i="15"/>
  <c r="G42" i="15"/>
  <c r="F42" i="15"/>
  <c r="E42" i="15"/>
  <c r="J33" i="15"/>
  <c r="J25" i="15"/>
  <c r="I25" i="15"/>
  <c r="J17" i="15"/>
  <c r="I17" i="15"/>
  <c r="H17" i="15"/>
  <c r="G17" i="15"/>
  <c r="F17" i="15"/>
  <c r="E17" i="15"/>
  <c r="J9" i="15"/>
  <c r="I9" i="15"/>
  <c r="H9" i="15"/>
  <c r="E9" i="15"/>
  <c r="F9" i="15"/>
  <c r="G9" i="15"/>
  <c r="I55" i="14"/>
  <c r="H55" i="14"/>
  <c r="F55" i="14"/>
  <c r="G55" i="14"/>
  <c r="E55" i="14"/>
  <c r="F46" i="14"/>
  <c r="G46" i="14"/>
  <c r="H46" i="14"/>
  <c r="I46" i="14"/>
  <c r="E46" i="14"/>
  <c r="I37" i="14"/>
  <c r="H37" i="14"/>
  <c r="I28" i="14"/>
  <c r="H28" i="14"/>
  <c r="I19" i="14"/>
  <c r="H19" i="14"/>
  <c r="F19" i="14"/>
  <c r="G19" i="14"/>
  <c r="J54" i="14"/>
  <c r="J53" i="14"/>
  <c r="J50" i="14"/>
  <c r="J14" i="14"/>
  <c r="J5" i="14"/>
  <c r="F9" i="21"/>
  <c r="G9" i="21"/>
  <c r="I9" i="21"/>
  <c r="E9" i="21"/>
  <c r="F5" i="21"/>
  <c r="G5" i="21"/>
  <c r="H5" i="21"/>
  <c r="E5" i="21"/>
  <c r="F25" i="20"/>
  <c r="G25" i="20"/>
  <c r="H25" i="20"/>
  <c r="I25" i="20"/>
  <c r="E25" i="20"/>
  <c r="G21" i="20"/>
  <c r="H21" i="20"/>
  <c r="I21" i="20"/>
  <c r="E21" i="20"/>
  <c r="G17" i="20"/>
  <c r="H17" i="20"/>
  <c r="E17" i="20"/>
  <c r="G13" i="20"/>
  <c r="H13" i="20"/>
  <c r="I13" i="20"/>
  <c r="E13" i="20"/>
  <c r="G9" i="20"/>
  <c r="H9" i="20"/>
  <c r="I9" i="20"/>
  <c r="E9" i="20"/>
  <c r="G5" i="20"/>
  <c r="H5" i="20"/>
  <c r="I5" i="20"/>
  <c r="E5" i="20"/>
  <c r="E22" i="19"/>
  <c r="G13" i="19"/>
  <c r="H13" i="19"/>
  <c r="I13" i="19"/>
  <c r="E13" i="19"/>
  <c r="G5" i="19"/>
  <c r="H5" i="19"/>
  <c r="I5" i="19"/>
  <c r="E5" i="19"/>
  <c r="F25" i="18"/>
  <c r="G25" i="18"/>
  <c r="H25" i="18"/>
  <c r="I25" i="18"/>
  <c r="E25" i="18"/>
  <c r="F21" i="18"/>
  <c r="G21" i="18"/>
  <c r="H21" i="18"/>
  <c r="I21" i="18"/>
  <c r="E21" i="18"/>
  <c r="F9" i="18"/>
  <c r="G9" i="18"/>
  <c r="H9" i="18"/>
  <c r="I9" i="18"/>
  <c r="E9" i="18"/>
  <c r="F5" i="18"/>
  <c r="G5" i="18"/>
  <c r="H5" i="18"/>
  <c r="I5" i="18"/>
  <c r="E5" i="18"/>
  <c r="I43" i="12"/>
  <c r="H43" i="12"/>
  <c r="F43" i="12"/>
  <c r="G43" i="12"/>
  <c r="E43" i="12"/>
  <c r="F36" i="12"/>
  <c r="G36" i="12"/>
  <c r="E36" i="12"/>
  <c r="I29" i="12"/>
  <c r="H29" i="12"/>
  <c r="F29" i="12"/>
  <c r="G29" i="12"/>
  <c r="E29" i="12"/>
  <c r="I22" i="12"/>
  <c r="H22" i="12"/>
  <c r="F22" i="12"/>
  <c r="G22" i="12"/>
  <c r="E22" i="12"/>
  <c r="I15" i="12"/>
  <c r="H15" i="12"/>
  <c r="F15" i="12"/>
  <c r="G15" i="12"/>
  <c r="E15" i="12"/>
  <c r="I8" i="12"/>
  <c r="H8" i="12"/>
  <c r="F8" i="12"/>
  <c r="G8" i="12"/>
  <c r="E8" i="12"/>
  <c r="I8" i="13"/>
  <c r="H8" i="13"/>
  <c r="F8" i="13"/>
  <c r="G8" i="13"/>
  <c r="F37" i="10"/>
  <c r="G37" i="10"/>
  <c r="H37" i="10"/>
  <c r="E37" i="10"/>
  <c r="J29" i="10"/>
  <c r="G29" i="10"/>
  <c r="E29" i="10"/>
  <c r="J22" i="10"/>
  <c r="H22" i="10"/>
  <c r="G22" i="10"/>
  <c r="E22" i="10"/>
  <c r="F22" i="10"/>
  <c r="J15" i="10"/>
  <c r="I15" i="10"/>
  <c r="H15" i="10"/>
  <c r="F15" i="10"/>
  <c r="G15" i="10"/>
  <c r="E15" i="10"/>
  <c r="J8" i="10"/>
  <c r="I8" i="10"/>
  <c r="H8" i="10"/>
  <c r="G8" i="10"/>
  <c r="F8" i="10"/>
  <c r="E8" i="10"/>
  <c r="I44" i="9"/>
  <c r="H44" i="9"/>
  <c r="G44" i="9"/>
  <c r="F44" i="9"/>
  <c r="E44" i="9"/>
  <c r="F37" i="9"/>
  <c r="G37" i="9"/>
  <c r="H37" i="9"/>
  <c r="I37" i="9"/>
  <c r="E37" i="9"/>
  <c r="I30" i="9"/>
  <c r="H30" i="9"/>
  <c r="G30" i="9"/>
  <c r="F30" i="9"/>
  <c r="E30" i="9"/>
  <c r="I23" i="9"/>
  <c r="H23" i="9"/>
  <c r="G23" i="9"/>
  <c r="F23" i="9"/>
  <c r="E23" i="9"/>
  <c r="F16" i="9"/>
  <c r="G16" i="9"/>
  <c r="H16" i="9"/>
  <c r="I16" i="9"/>
  <c r="E16" i="9"/>
  <c r="F9" i="9"/>
  <c r="G9" i="9"/>
  <c r="H9" i="9"/>
  <c r="I9" i="9"/>
  <c r="E9" i="9"/>
  <c r="J43" i="9"/>
  <c r="J36" i="9"/>
  <c r="J29" i="9"/>
  <c r="J22" i="9"/>
  <c r="J15" i="9"/>
  <c r="J8" i="9"/>
  <c r="J41" i="9"/>
  <c r="F57" i="8"/>
  <c r="E57" i="8"/>
  <c r="I45" i="8"/>
  <c r="H45" i="8"/>
  <c r="G45" i="8"/>
  <c r="F45" i="8"/>
  <c r="E45" i="8"/>
  <c r="I34" i="8"/>
  <c r="H34" i="8"/>
  <c r="F34" i="8"/>
  <c r="G34" i="8"/>
  <c r="E34" i="8"/>
  <c r="I23" i="8"/>
  <c r="H23" i="8"/>
  <c r="G23" i="8"/>
  <c r="F23" i="8"/>
  <c r="E23" i="8"/>
  <c r="I12" i="8"/>
  <c r="F12" i="8"/>
  <c r="H12" i="8"/>
  <c r="G12" i="8"/>
  <c r="E12" i="8"/>
  <c r="F67" i="1"/>
  <c r="G67" i="1"/>
  <c r="E67" i="1"/>
  <c r="F56" i="1"/>
  <c r="G56" i="1"/>
  <c r="E56" i="1"/>
  <c r="F45" i="1"/>
  <c r="G45" i="1"/>
  <c r="E45" i="1"/>
  <c r="F34" i="1"/>
  <c r="G34" i="1"/>
  <c r="E34" i="1"/>
  <c r="J55" i="1"/>
  <c r="F23" i="1"/>
  <c r="G23" i="1"/>
  <c r="E23" i="1"/>
  <c r="F12" i="1"/>
  <c r="G12" i="1"/>
  <c r="E12" i="1"/>
  <c r="J22" i="1"/>
  <c r="J11" i="1"/>
  <c r="J65" i="1"/>
  <c r="J54" i="1"/>
  <c r="J43" i="1"/>
  <c r="J32" i="1"/>
  <c r="J21" i="1"/>
  <c r="J10" i="1"/>
  <c r="J62" i="1"/>
  <c r="J42" i="1"/>
  <c r="J31" i="1"/>
  <c r="J20" i="1"/>
  <c r="J9" i="1"/>
  <c r="J30" i="1"/>
  <c r="J19" i="1"/>
  <c r="J8" i="1"/>
  <c r="J51" i="1"/>
  <c r="J29" i="1"/>
  <c r="J18" i="1"/>
  <c r="J7" i="1"/>
  <c r="J39" i="1"/>
  <c r="J28" i="1"/>
  <c r="J17" i="1"/>
  <c r="J6" i="1"/>
  <c r="J60" i="1"/>
  <c r="J59" i="1"/>
  <c r="J48" i="1"/>
  <c r="J37" i="1"/>
  <c r="J26" i="1"/>
  <c r="J15" i="1"/>
  <c r="J23" i="1" s="1"/>
  <c r="J4" i="1"/>
  <c r="J40" i="1"/>
  <c r="J41" i="1"/>
  <c r="J12" i="1" l="1"/>
  <c r="J45" i="1"/>
  <c r="J34" i="1"/>
  <c r="H17" i="21"/>
  <c r="G17" i="21"/>
  <c r="F17" i="21"/>
  <c r="E17" i="21"/>
  <c r="H13" i="21"/>
  <c r="G13" i="21"/>
  <c r="F13" i="21"/>
  <c r="E13" i="21"/>
  <c r="F22" i="19"/>
  <c r="H9" i="19"/>
  <c r="G9" i="19"/>
  <c r="E9" i="19"/>
  <c r="I17" i="18"/>
  <c r="H17" i="18"/>
  <c r="G17" i="18"/>
  <c r="F17" i="18"/>
  <c r="E17" i="18"/>
  <c r="I13" i="18"/>
  <c r="H13" i="18"/>
  <c r="G13" i="18"/>
  <c r="F13" i="18"/>
  <c r="E13" i="18"/>
  <c r="I40" i="16"/>
  <c r="H40" i="16"/>
  <c r="G40" i="16"/>
  <c r="H31" i="16"/>
  <c r="I24" i="16"/>
  <c r="H24" i="16"/>
  <c r="G17" i="16"/>
  <c r="I17" i="16"/>
  <c r="H17" i="16"/>
  <c r="E19" i="14"/>
  <c r="F37" i="13"/>
  <c r="E37" i="13"/>
  <c r="I29" i="13"/>
  <c r="H29" i="13"/>
  <c r="G29" i="13"/>
  <c r="F29" i="13"/>
  <c r="E29" i="13"/>
  <c r="I22" i="13"/>
  <c r="H22" i="13"/>
  <c r="G22" i="13"/>
  <c r="F22" i="13"/>
  <c r="E22" i="13"/>
  <c r="I15" i="13"/>
  <c r="H15" i="13"/>
  <c r="G15" i="13"/>
  <c r="F15" i="13"/>
  <c r="E15" i="13"/>
  <c r="E8" i="13"/>
  <c r="I36" i="12"/>
  <c r="H36" i="12"/>
  <c r="I29" i="10"/>
  <c r="J24" i="20" l="1"/>
  <c r="J25" i="20" s="1"/>
  <c r="J20" i="20"/>
  <c r="J21" i="20" s="1"/>
  <c r="J16" i="20"/>
  <c r="J17" i="20" s="1"/>
  <c r="J12" i="20"/>
  <c r="J13" i="20" s="1"/>
  <c r="J8" i="20"/>
  <c r="J9" i="20" s="1"/>
  <c r="J4" i="20"/>
  <c r="J5" i="20" s="1"/>
  <c r="J24" i="18"/>
  <c r="J25" i="18" s="1"/>
  <c r="J20" i="18"/>
  <c r="J21" i="18" s="1"/>
  <c r="J16" i="18"/>
  <c r="J17" i="18" s="1"/>
  <c r="J12" i="18"/>
  <c r="J13" i="18" s="1"/>
  <c r="J8" i="18"/>
  <c r="J9" i="18" s="1"/>
  <c r="J4" i="18"/>
  <c r="J5" i="18" s="1"/>
  <c r="J48" i="16"/>
  <c r="J47" i="16"/>
  <c r="J43" i="16"/>
  <c r="J38" i="16"/>
  <c r="J36" i="16"/>
  <c r="J34" i="16"/>
  <c r="J28" i="16"/>
  <c r="J27" i="16"/>
  <c r="J23" i="16"/>
  <c r="J22" i="16"/>
  <c r="J21" i="16"/>
  <c r="J20" i="16"/>
  <c r="J16" i="16"/>
  <c r="J15" i="16"/>
  <c r="J14" i="16"/>
  <c r="J13" i="16"/>
  <c r="J6" i="16"/>
  <c r="J8" i="16"/>
  <c r="J9" i="16"/>
  <c r="J4" i="16"/>
  <c r="J51" i="14"/>
  <c r="J55" i="14" s="1"/>
  <c r="J45" i="14"/>
  <c r="J44" i="14"/>
  <c r="J43" i="14"/>
  <c r="J42" i="14"/>
  <c r="J41" i="14"/>
  <c r="J46" i="14" s="1"/>
  <c r="J37" i="14"/>
  <c r="J28" i="14"/>
  <c r="J17" i="14"/>
  <c r="J16" i="14"/>
  <c r="J15" i="14"/>
  <c r="J19" i="14" s="1"/>
  <c r="J6" i="14"/>
  <c r="J7" i="14"/>
  <c r="J8" i="14"/>
  <c r="J33" i="12"/>
  <c r="J42" i="12"/>
  <c r="J40" i="12"/>
  <c r="J39" i="12"/>
  <c r="J34" i="12"/>
  <c r="J32" i="12"/>
  <c r="J27" i="12"/>
  <c r="J26" i="12"/>
  <c r="J20" i="12"/>
  <c r="J19" i="12"/>
  <c r="J12" i="12"/>
  <c r="J13" i="12"/>
  <c r="J15" i="12"/>
  <c r="J5" i="12"/>
  <c r="J6" i="12"/>
  <c r="J8" i="12"/>
  <c r="J35" i="9"/>
  <c r="J14" i="9"/>
  <c r="J7" i="9"/>
  <c r="J34" i="9"/>
  <c r="J27" i="9"/>
  <c r="J20" i="9"/>
  <c r="J13" i="9"/>
  <c r="J6" i="9"/>
  <c r="J44" i="9"/>
  <c r="J33" i="9"/>
  <c r="J37" i="9" s="1"/>
  <c r="J26" i="9"/>
  <c r="J19" i="9"/>
  <c r="J12" i="9"/>
  <c r="J16" i="9" s="1"/>
  <c r="J4" i="9"/>
  <c r="J9" i="9" s="1"/>
  <c r="J52" i="1"/>
  <c r="J61" i="1"/>
  <c r="J67" i="1" s="1"/>
  <c r="J50" i="1"/>
  <c r="J49" i="1"/>
  <c r="J56" i="1" s="1"/>
  <c r="J23" i="9" l="1"/>
  <c r="J30" i="9"/>
  <c r="J43" i="12"/>
  <c r="J10" i="14"/>
  <c r="J29" i="12"/>
  <c r="J22" i="12"/>
  <c r="J10" i="16"/>
  <c r="J49" i="16"/>
  <c r="J24" i="16"/>
  <c r="J40" i="16"/>
  <c r="J31" i="16"/>
  <c r="J17" i="16"/>
  <c r="J36" i="12"/>
</calcChain>
</file>

<file path=xl/sharedStrings.xml><?xml version="1.0" encoding="utf-8"?>
<sst xmlns="http://schemas.openxmlformats.org/spreadsheetml/2006/main" count="1455" uniqueCount="110">
  <si>
    <t>지역</t>
    <phoneticPr fontId="1" type="noConversion"/>
  </si>
  <si>
    <t>도축장명</t>
    <phoneticPr fontId="1" type="noConversion"/>
  </si>
  <si>
    <t>품종</t>
    <phoneticPr fontId="1" type="noConversion"/>
  </si>
  <si>
    <t>도축장사용료</t>
    <phoneticPr fontId="1" type="noConversion"/>
  </si>
  <si>
    <t>부가세</t>
    <phoneticPr fontId="1" type="noConversion"/>
  </si>
  <si>
    <t>인지대</t>
    <phoneticPr fontId="1" type="noConversion"/>
  </si>
  <si>
    <t>등판수수료</t>
    <phoneticPr fontId="1" type="noConversion"/>
  </si>
  <si>
    <t>자조금</t>
    <phoneticPr fontId="1" type="noConversion"/>
  </si>
  <si>
    <t>계</t>
    <phoneticPr fontId="1" type="noConversion"/>
  </si>
  <si>
    <t>비고</t>
    <phoneticPr fontId="1" type="noConversion"/>
  </si>
  <si>
    <t>우(牛)</t>
    <phoneticPr fontId="1" type="noConversion"/>
  </si>
  <si>
    <t>평균</t>
    <phoneticPr fontId="1" type="noConversion"/>
  </si>
  <si>
    <t xml:space="preserve">한우♀
</t>
    <phoneticPr fontId="1" type="noConversion"/>
  </si>
  <si>
    <t>한우♂</t>
    <phoneticPr fontId="1" type="noConversion"/>
  </si>
  <si>
    <t>돈(豚)</t>
    <phoneticPr fontId="1" type="noConversion"/>
  </si>
  <si>
    <t>일반</t>
    <phoneticPr fontId="1" type="noConversion"/>
  </si>
  <si>
    <t>육가공</t>
    <phoneticPr fontId="1" type="noConversion"/>
  </si>
  <si>
    <t>돈(豚)</t>
    <phoneticPr fontId="1" type="noConversion"/>
  </si>
  <si>
    <t>머리</t>
    <phoneticPr fontId="1" type="noConversion"/>
  </si>
  <si>
    <t>족(1벌-4개)</t>
    <phoneticPr fontId="1" type="noConversion"/>
  </si>
  <si>
    <t>내장(1보)</t>
    <phoneticPr fontId="1" type="noConversion"/>
  </si>
  <si>
    <t>가죽(대)</t>
    <phoneticPr fontId="1" type="noConversion"/>
  </si>
  <si>
    <t>가죽(중)</t>
    <phoneticPr fontId="1" type="noConversion"/>
  </si>
  <si>
    <t>폐지방</t>
    <phoneticPr fontId="1" type="noConversion"/>
  </si>
  <si>
    <t>식용지방</t>
    <phoneticPr fontId="1" type="noConversion"/>
  </si>
  <si>
    <t>(단위: 원)</t>
    <phoneticPr fontId="1" type="noConversion"/>
  </si>
  <si>
    <t>한우♀</t>
    <phoneticPr fontId="1" type="noConversion"/>
  </si>
  <si>
    <t>한우♀</t>
    <phoneticPr fontId="1" type="noConversion"/>
  </si>
  <si>
    <t>육우</t>
    <phoneticPr fontId="1" type="noConversion"/>
  </si>
  <si>
    <t>젖소</t>
    <phoneticPr fontId="1" type="noConversion"/>
  </si>
  <si>
    <t>두,내장(1보)</t>
    <phoneticPr fontId="1" type="noConversion"/>
  </si>
  <si>
    <t>장족(1벌)</t>
    <phoneticPr fontId="1" type="noConversion"/>
  </si>
  <si>
    <t>폐지방</t>
    <phoneticPr fontId="1" type="noConversion"/>
  </si>
  <si>
    <t>A지방</t>
    <phoneticPr fontId="1" type="noConversion"/>
  </si>
  <si>
    <t>비고</t>
    <phoneticPr fontId="1" type="noConversion"/>
  </si>
  <si>
    <t>(단위: 원) 단. 지방은 원/kg</t>
    <phoneticPr fontId="1" type="noConversion"/>
  </si>
  <si>
    <t>젖소</t>
    <phoneticPr fontId="1" type="noConversion"/>
  </si>
  <si>
    <t>한우♀</t>
    <phoneticPr fontId="1" type="noConversion"/>
  </si>
  <si>
    <t>300/kg</t>
    <phoneticPr fontId="1" type="noConversion"/>
  </si>
  <si>
    <t>전남</t>
    <phoneticPr fontId="1" type="noConversion"/>
  </si>
  <si>
    <t>충남
(4곳)</t>
    <phoneticPr fontId="1" type="noConversion"/>
  </si>
  <si>
    <t>경남
(4곳)</t>
    <phoneticPr fontId="1" type="noConversion"/>
  </si>
  <si>
    <t>전북
(2곳)</t>
    <phoneticPr fontId="1" type="noConversion"/>
  </si>
  <si>
    <t>전남
(4곳)</t>
    <phoneticPr fontId="1" type="noConversion"/>
  </si>
  <si>
    <t>345/kg</t>
    <phoneticPr fontId="1" type="noConversion"/>
  </si>
  <si>
    <t>713/kg</t>
    <phoneticPr fontId="1" type="noConversion"/>
  </si>
  <si>
    <t>1600/kg</t>
    <phoneticPr fontId="1" type="noConversion"/>
  </si>
  <si>
    <t>육우일경우자조금청구</t>
    <phoneticPr fontId="1" type="noConversion"/>
  </si>
  <si>
    <t>한우 암소 두,내장</t>
    <phoneticPr fontId="1" type="noConversion"/>
  </si>
  <si>
    <t>*도축장 사용료(부가세 포함)</t>
    <phoneticPr fontId="1" type="noConversion"/>
  </si>
  <si>
    <t>*운반비 별도</t>
    <phoneticPr fontId="1" type="noConversion"/>
  </si>
  <si>
    <t>육우12,000별도</t>
    <phoneticPr fontId="1" type="noConversion"/>
  </si>
  <si>
    <t>젖소 없음</t>
    <phoneticPr fontId="1" type="noConversion"/>
  </si>
  <si>
    <t>350/kg</t>
  </si>
  <si>
    <t>350/kg</t>
    <phoneticPr fontId="1" type="noConversion"/>
  </si>
  <si>
    <t>350/kg</t>
    <phoneticPr fontId="1" type="noConversion"/>
  </si>
  <si>
    <t>300/kg</t>
    <phoneticPr fontId="1" type="noConversion"/>
  </si>
  <si>
    <t>1500/kg</t>
    <phoneticPr fontId="1" type="noConversion"/>
  </si>
  <si>
    <t xml:space="preserve">수도권
(8곳) </t>
    <phoneticPr fontId="1" type="noConversion"/>
  </si>
  <si>
    <t>충북
(4곳)</t>
    <phoneticPr fontId="1" type="noConversion"/>
  </si>
  <si>
    <t>계</t>
    <phoneticPr fontId="1" type="noConversion"/>
  </si>
  <si>
    <t>360/kg</t>
    <phoneticPr fontId="1" type="noConversion"/>
  </si>
  <si>
    <t>1400/kg</t>
    <phoneticPr fontId="1" type="noConversion"/>
  </si>
  <si>
    <t>경북
(5곳)</t>
    <phoneticPr fontId="1" type="noConversion"/>
  </si>
  <si>
    <t>계</t>
    <phoneticPr fontId="1" type="noConversion"/>
  </si>
  <si>
    <t>450원x지육중량18%</t>
    <phoneticPr fontId="1" type="noConversion"/>
  </si>
  <si>
    <t>*상장수수료1.5%</t>
    <phoneticPr fontId="1" type="noConversion"/>
  </si>
  <si>
    <t>*상장수수료1.5%</t>
    <phoneticPr fontId="1" type="noConversion"/>
  </si>
  <si>
    <t>*중도매인수수료2.09%</t>
    <phoneticPr fontId="1" type="noConversion"/>
  </si>
  <si>
    <t>*중도매인수수료1.9%</t>
    <phoneticPr fontId="1" type="noConversion"/>
  </si>
  <si>
    <t>*중도매인수수료2.75%</t>
    <phoneticPr fontId="1" type="noConversion"/>
  </si>
  <si>
    <t>*중도매인수수료2.5%</t>
    <phoneticPr fontId="1" type="noConversion"/>
  </si>
  <si>
    <t>*가죽 56,000</t>
    <phoneticPr fontId="1" type="noConversion"/>
  </si>
  <si>
    <t>350/kg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</si>
  <si>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</si>
  <si>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</si>
  <si>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</si>
  <si>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</si>
  <si>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</si>
  <si>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</si>
  <si>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</si>
  <si>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</si>
  <si>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B</t>
    <phoneticPr fontId="1" type="noConversion"/>
  </si>
  <si>
    <t>D</t>
    <phoneticPr fontId="1" type="noConversion"/>
  </si>
  <si>
    <t>D</t>
    <phoneticPr fontId="1" type="noConversion"/>
  </si>
  <si>
    <t>B</t>
    <phoneticPr fontId="1" type="noConversion"/>
  </si>
  <si>
    <t>D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</si>
  <si>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</si>
  <si>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</si>
  <si>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</si>
  <si>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D</t>
    <phoneticPr fontId="1" type="noConversion"/>
  </si>
  <si>
    <t>F</t>
    <phoneticPr fontId="1" type="noConversion"/>
  </si>
  <si>
    <t>A</t>
    <phoneticPr fontId="1" type="noConversion"/>
  </si>
  <si>
    <t>C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</si>
  <si>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</si>
  <si>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</si>
  <si>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</si>
  <si>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A</t>
    <phoneticPr fontId="1" type="noConversion"/>
  </si>
  <si>
    <t>D</t>
    <phoneticPr fontId="1" type="noConversion"/>
  </si>
  <si>
    <t>C</t>
    <phoneticPr fontId="1" type="noConversion"/>
  </si>
  <si>
    <t>D</t>
    <phoneticPr fontId="1" type="noConversion"/>
  </si>
  <si>
    <t>A</t>
    <phoneticPr fontId="1" type="noConversion"/>
  </si>
  <si>
    <t>B</t>
    <phoneticPr fontId="1" type="noConversion"/>
  </si>
  <si>
    <t>A</t>
    <phoneticPr fontId="1" type="noConversion"/>
  </si>
  <si>
    <r>
      <t>제반도축수수료 현황</t>
    </r>
    <r>
      <rPr>
        <b/>
        <sz val="11"/>
        <color theme="1"/>
        <rFont val="맑은 고딕"/>
        <family val="3"/>
        <charset val="129"/>
        <scheme val="minor"/>
      </rPr>
      <t>(2014년 11월)</t>
    </r>
    <phoneticPr fontId="1" type="noConversion"/>
  </si>
  <si>
    <r>
      <t>부산물 매입(도축장 거래)가격 현황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(2014년 11월)</t>
    </r>
    <phoneticPr fontId="1" type="noConversion"/>
  </si>
  <si>
    <r>
      <t>제반도축수수료 현황</t>
    </r>
    <r>
      <rPr>
        <b/>
        <sz val="11"/>
        <rFont val="맑은 고딕"/>
        <family val="3"/>
        <charset val="129"/>
        <scheme val="minor"/>
      </rPr>
      <t>(2014년 11월)</t>
    </r>
    <phoneticPr fontId="1" type="noConversion"/>
  </si>
  <si>
    <r>
      <t>부산물 매입(도축장 거래)가격 현황</t>
    </r>
    <r>
      <rPr>
        <b/>
        <sz val="10"/>
        <rFont val="맑은 고딕"/>
        <family val="3"/>
        <charset val="129"/>
        <scheme val="minor"/>
      </rPr>
      <t xml:space="preserve"> </t>
    </r>
    <r>
      <rPr>
        <b/>
        <sz val="12"/>
        <rFont val="맑은 고딕"/>
        <family val="3"/>
        <charset val="129"/>
        <scheme val="minor"/>
      </rPr>
      <t>(2014년 11월)</t>
    </r>
    <phoneticPr fontId="1" type="noConversion"/>
  </si>
  <si>
    <t>제반도축수수료 현황(2014년 11월)</t>
    <phoneticPr fontId="1" type="noConversion"/>
  </si>
  <si>
    <r>
      <t>부산물 매입(도축장 거래)가격 현황</t>
    </r>
    <r>
      <rPr>
        <b/>
        <sz val="10"/>
        <color theme="1"/>
        <rFont val="맑은 고딕"/>
        <family val="3"/>
        <charset val="129"/>
        <scheme val="minor"/>
      </rPr>
      <t>(2014년 11월)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</si>
</sst>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_-* #,##0.0_-;\-* #,##0.0_-;_-* &quot;-&quot;??_-;_-@_-"/>
    <numFmt numFmtId="177" formatCode="#&quot;/kg&quot;"/>
    <numFmt numFmtId="178" formatCode="#&quot;/두&quot;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41" fontId="7" fillId="0" borderId="1" xfId="0" applyNumberFormat="1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7" xfId="0" applyNumberFormat="1" applyFont="1" applyBorder="1">
      <alignment vertical="center"/>
    </xf>
    <xf numFmtId="41" fontId="8" fillId="0" borderId="1" xfId="0" applyNumberFormat="1" applyFon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41" fontId="9" fillId="0" borderId="1" xfId="0" applyNumberFormat="1" applyFont="1" applyBorder="1">
      <alignment vertical="center"/>
    </xf>
    <xf numFmtId="41" fontId="10" fillId="0" borderId="1" xfId="0" applyNumberFormat="1" applyFont="1" applyBorder="1">
      <alignment vertical="center"/>
    </xf>
    <xf numFmtId="41" fontId="9" fillId="0" borderId="1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>
      <alignment vertical="center"/>
    </xf>
    <xf numFmtId="41" fontId="7" fillId="0" borderId="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12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178" fontId="9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1" fontId="7" fillId="0" borderId="4" xfId="0" applyNumberFormat="1" applyFont="1" applyBorder="1">
      <alignment vertical="center"/>
    </xf>
    <xf numFmtId="41" fontId="7" fillId="0" borderId="6" xfId="0" applyNumberFormat="1" applyFont="1" applyBorder="1">
      <alignment vertical="center"/>
    </xf>
    <xf numFmtId="177" fontId="9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41" fontId="8" fillId="0" borderId="4" xfId="0" applyNumberFormat="1" applyFont="1" applyBorder="1">
      <alignment vertical="center"/>
    </xf>
    <xf numFmtId="41" fontId="8" fillId="0" borderId="6" xfId="0" applyNumberFormat="1" applyFont="1" applyBorder="1">
      <alignment vertical="center"/>
    </xf>
    <xf numFmtId="41" fontId="9" fillId="0" borderId="4" xfId="0" applyNumberFormat="1" applyFont="1" applyBorder="1" applyAlignment="1">
      <alignment horizontal="center" vertical="center"/>
    </xf>
    <xf numFmtId="10" fontId="0" fillId="0" borderId="0" xfId="0" applyNumberFormat="1">
      <alignment vertical="center"/>
    </xf>
    <xf numFmtId="10" fontId="8" fillId="0" borderId="6" xfId="0" applyNumberFormat="1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41" fontId="7" fillId="0" borderId="1" xfId="0" applyNumberFormat="1" applyFont="1" applyFill="1" applyBorder="1">
      <alignment vertical="center"/>
    </xf>
    <xf numFmtId="41" fontId="12" fillId="0" borderId="1" xfId="0" applyNumberFormat="1" applyFont="1" applyFill="1" applyBorder="1">
      <alignment vertical="center"/>
    </xf>
    <xf numFmtId="41" fontId="0" fillId="0" borderId="1" xfId="0" applyNumberFormat="1" applyFill="1" applyBorder="1">
      <alignment vertical="center"/>
    </xf>
    <xf numFmtId="41" fontId="11" fillId="0" borderId="1" xfId="0" applyNumberFormat="1" applyFont="1" applyFill="1" applyBorder="1">
      <alignment vertical="center"/>
    </xf>
    <xf numFmtId="41" fontId="7" fillId="0" borderId="1" xfId="1" applyFont="1" applyFill="1" applyBorder="1" applyAlignment="1">
      <alignment horizontal="center" vertical="center"/>
    </xf>
    <xf numFmtId="41" fontId="7" fillId="0" borderId="1" xfId="1" applyFont="1" applyBorder="1">
      <alignment vertical="center"/>
    </xf>
    <xf numFmtId="41" fontId="0" fillId="0" borderId="1" xfId="1" applyFont="1" applyBorder="1">
      <alignment vertical="center"/>
    </xf>
    <xf numFmtId="41" fontId="6" fillId="0" borderId="1" xfId="1" applyFont="1" applyBorder="1">
      <alignment vertical="center"/>
    </xf>
    <xf numFmtId="41" fontId="11" fillId="0" borderId="1" xfId="1" applyFont="1" applyBorder="1">
      <alignment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0" xfId="1" applyFont="1" applyFill="1">
      <alignment vertical="center"/>
    </xf>
    <xf numFmtId="41" fontId="7" fillId="0" borderId="1" xfId="1" applyFont="1" applyFill="1" applyBorder="1">
      <alignment vertical="center"/>
    </xf>
    <xf numFmtId="41" fontId="12" fillId="0" borderId="1" xfId="1" applyFont="1" applyFill="1" applyBorder="1">
      <alignment vertical="center"/>
    </xf>
    <xf numFmtId="41" fontId="0" fillId="0" borderId="1" xfId="1" applyFont="1" applyFill="1" applyBorder="1">
      <alignment vertical="center"/>
    </xf>
    <xf numFmtId="41" fontId="12" fillId="0" borderId="1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41" fontId="6" fillId="0" borderId="1" xfId="1" applyFont="1" applyFill="1" applyBorder="1">
      <alignment vertical="center"/>
    </xf>
    <xf numFmtId="41" fontId="12" fillId="0" borderId="1" xfId="1" applyFont="1" applyBorder="1">
      <alignment vertical="center"/>
    </xf>
    <xf numFmtId="177" fontId="10" fillId="0" borderId="1" xfId="0" applyNumberFormat="1" applyFont="1" applyBorder="1">
      <alignment vertical="center"/>
    </xf>
    <xf numFmtId="41" fontId="6" fillId="0" borderId="1" xfId="1" applyFont="1" applyFill="1" applyBorder="1" applyAlignment="1">
      <alignment horizontal="center" vertical="center"/>
    </xf>
    <xf numFmtId="41" fontId="10" fillId="0" borderId="1" xfId="1" applyFont="1" applyFill="1" applyBorder="1">
      <alignment vertical="center"/>
    </xf>
    <xf numFmtId="41" fontId="10" fillId="0" borderId="1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1" fontId="7" fillId="0" borderId="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12" fillId="0" borderId="2" xfId="0" applyNumberFormat="1" applyFont="1" applyBorder="1" applyAlignment="1">
      <alignment horizontal="center" vertical="center"/>
    </xf>
    <xf numFmtId="41" fontId="12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1" fontId="10" fillId="0" borderId="4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zoomScale="85" zoomScaleNormal="85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3" customWidth="1"/>
    <col min="5" max="10" width="12.375" style="13" customWidth="1"/>
    <col min="11" max="11" width="23.25" style="13" bestFit="1" customWidth="1"/>
    <col min="12" max="13" width="12.125" customWidth="1"/>
  </cols>
  <sheetData>
    <row r="1" spans="1:13" ht="24.75" customHeight="1">
      <c r="A1" s="103" t="s">
        <v>104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0" t="s">
        <v>1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</row>
    <row r="4" spans="1:13" ht="15.75" customHeight="1">
      <c r="A4" s="109" t="s">
        <v>58</v>
      </c>
      <c r="B4" s="106" t="s">
        <v>10</v>
      </c>
      <c r="C4" s="106" t="s">
        <v>13</v>
      </c>
      <c r="D4" s="7" t="s">
        <v>74</v>
      </c>
      <c r="E4" s="9">
        <v>130000</v>
      </c>
      <c r="F4" s="9">
        <v>13000</v>
      </c>
      <c r="G4" s="9">
        <v>2000</v>
      </c>
      <c r="H4" s="9">
        <v>2000</v>
      </c>
      <c r="I4" s="9">
        <v>20000</v>
      </c>
      <c r="J4" s="9">
        <f>SUM(E4:I4)</f>
        <v>167000</v>
      </c>
      <c r="K4" s="9"/>
    </row>
    <row r="5" spans="1:13" ht="15.75" customHeight="1">
      <c r="A5" s="110"/>
      <c r="B5" s="107"/>
      <c r="C5" s="107"/>
      <c r="D5" s="7" t="s">
        <v>75</v>
      </c>
      <c r="E5" s="9"/>
      <c r="F5" s="9"/>
      <c r="G5" s="9"/>
      <c r="H5" s="9"/>
      <c r="I5" s="9"/>
      <c r="J5" s="25"/>
      <c r="K5" s="9"/>
    </row>
    <row r="6" spans="1:13" ht="15.75" customHeight="1">
      <c r="A6" s="110"/>
      <c r="B6" s="107"/>
      <c r="C6" s="107"/>
      <c r="D6" s="7" t="s">
        <v>76</v>
      </c>
      <c r="E6" s="9">
        <v>130000</v>
      </c>
      <c r="F6" s="9">
        <v>13000</v>
      </c>
      <c r="G6" s="9">
        <v>2000</v>
      </c>
      <c r="H6" s="9">
        <v>2000</v>
      </c>
      <c r="I6" s="9">
        <v>20000</v>
      </c>
      <c r="J6" s="9">
        <f t="shared" ref="J6:J11" si="0">SUM(E6:I6)</f>
        <v>167000</v>
      </c>
      <c r="K6" s="9"/>
    </row>
    <row r="7" spans="1:13" ht="15.75" customHeight="1">
      <c r="A7" s="110"/>
      <c r="B7" s="107"/>
      <c r="C7" s="107"/>
      <c r="D7" s="7" t="s">
        <v>77</v>
      </c>
      <c r="E7" s="9">
        <v>113600</v>
      </c>
      <c r="F7" s="9">
        <v>11360</v>
      </c>
      <c r="G7" s="9">
        <v>2000</v>
      </c>
      <c r="H7" s="9">
        <v>2000</v>
      </c>
      <c r="I7" s="9">
        <v>20000</v>
      </c>
      <c r="J7" s="9">
        <f t="shared" si="0"/>
        <v>148960</v>
      </c>
      <c r="K7" s="9"/>
    </row>
    <row r="8" spans="1:13" ht="15.75" customHeight="1">
      <c r="A8" s="110"/>
      <c r="B8" s="107"/>
      <c r="C8" s="107"/>
      <c r="D8" s="7" t="s">
        <v>78</v>
      </c>
      <c r="E8" s="9">
        <v>140000</v>
      </c>
      <c r="F8" s="9">
        <v>14000</v>
      </c>
      <c r="G8" s="9">
        <v>2000</v>
      </c>
      <c r="H8" s="9">
        <v>2000</v>
      </c>
      <c r="I8" s="9">
        <v>20000</v>
      </c>
      <c r="J8" s="9">
        <f t="shared" si="0"/>
        <v>178000</v>
      </c>
      <c r="K8" s="9"/>
    </row>
    <row r="9" spans="1:13" ht="15.75" customHeight="1">
      <c r="A9" s="110"/>
      <c r="B9" s="107"/>
      <c r="C9" s="107"/>
      <c r="D9" s="7" t="s">
        <v>79</v>
      </c>
      <c r="E9" s="9">
        <v>105455</v>
      </c>
      <c r="F9" s="9">
        <v>10545</v>
      </c>
      <c r="G9" s="9">
        <v>2000</v>
      </c>
      <c r="H9" s="9">
        <v>2000</v>
      </c>
      <c r="I9" s="9">
        <v>20000</v>
      </c>
      <c r="J9" s="25">
        <f t="shared" si="0"/>
        <v>140000</v>
      </c>
      <c r="K9" s="9"/>
    </row>
    <row r="10" spans="1:13" ht="15.75" customHeight="1">
      <c r="A10" s="110"/>
      <c r="B10" s="107"/>
      <c r="C10" s="107"/>
      <c r="D10" s="7" t="s">
        <v>80</v>
      </c>
      <c r="E10" s="9">
        <v>112727</v>
      </c>
      <c r="F10" s="9">
        <v>11273</v>
      </c>
      <c r="G10" s="9">
        <v>2000</v>
      </c>
      <c r="H10" s="9">
        <v>2000</v>
      </c>
      <c r="I10" s="9">
        <v>20000</v>
      </c>
      <c r="J10" s="9">
        <f t="shared" si="0"/>
        <v>148000</v>
      </c>
      <c r="K10" s="9"/>
    </row>
    <row r="11" spans="1:13" ht="15.75" customHeight="1">
      <c r="A11" s="111"/>
      <c r="B11" s="108"/>
      <c r="C11" s="108"/>
      <c r="D11" s="7" t="s">
        <v>81</v>
      </c>
      <c r="E11" s="9">
        <v>178000</v>
      </c>
      <c r="F11" s="9">
        <v>17800</v>
      </c>
      <c r="G11" s="9">
        <v>2000</v>
      </c>
      <c r="H11" s="9">
        <v>2000</v>
      </c>
      <c r="I11" s="9">
        <v>20000</v>
      </c>
      <c r="J11" s="24">
        <f t="shared" si="0"/>
        <v>219800</v>
      </c>
      <c r="K11" s="9"/>
    </row>
    <row r="12" spans="1:13" ht="15.75" customHeight="1">
      <c r="A12" s="105" t="s">
        <v>11</v>
      </c>
      <c r="B12" s="105"/>
      <c r="C12" s="105"/>
      <c r="D12" s="105"/>
      <c r="E12" s="11">
        <f>SUM(E4:E11)/7</f>
        <v>129968.85714285714</v>
      </c>
      <c r="F12" s="11">
        <f t="shared" ref="F12:G12" si="1">SUM(F4:F11)/7</f>
        <v>12996.857142857143</v>
      </c>
      <c r="G12" s="11">
        <f t="shared" si="1"/>
        <v>2000</v>
      </c>
      <c r="H12" s="11">
        <f>SUM(H4:H11)/7</f>
        <v>2000</v>
      </c>
      <c r="I12" s="11">
        <f t="shared" ref="I12:J12" si="2">SUM(I4:I11)/7</f>
        <v>20000</v>
      </c>
      <c r="J12" s="11">
        <f t="shared" si="2"/>
        <v>166965.71428571429</v>
      </c>
      <c r="K12" s="12"/>
    </row>
    <row r="13" spans="1:13" ht="15.75" customHeight="1"/>
    <row r="14" spans="1:13" ht="15.75" customHeight="1">
      <c r="A14" s="1" t="s">
        <v>0</v>
      </c>
      <c r="B14" s="101" t="s">
        <v>2</v>
      </c>
      <c r="C14" s="102"/>
      <c r="D14" s="10" t="s">
        <v>1</v>
      </c>
      <c r="E14" s="10" t="s">
        <v>3</v>
      </c>
      <c r="F14" s="10" t="s">
        <v>4</v>
      </c>
      <c r="G14" s="10" t="s">
        <v>5</v>
      </c>
      <c r="H14" s="10" t="s">
        <v>6</v>
      </c>
      <c r="I14" s="10" t="s">
        <v>7</v>
      </c>
      <c r="J14" s="10" t="s">
        <v>8</v>
      </c>
      <c r="K14" s="10" t="s">
        <v>9</v>
      </c>
    </row>
    <row r="15" spans="1:13" ht="15.75" customHeight="1">
      <c r="A15" s="109" t="s">
        <v>58</v>
      </c>
      <c r="B15" s="106" t="s">
        <v>10</v>
      </c>
      <c r="C15" s="109" t="s">
        <v>27</v>
      </c>
      <c r="D15" s="98" t="s">
        <v>74</v>
      </c>
      <c r="E15" s="9">
        <v>130000</v>
      </c>
      <c r="F15" s="9">
        <v>13000</v>
      </c>
      <c r="G15" s="9">
        <v>2000</v>
      </c>
      <c r="H15" s="9">
        <v>2000</v>
      </c>
      <c r="I15" s="9">
        <v>20000</v>
      </c>
      <c r="J15" s="9">
        <f>SUM(E15:I15)</f>
        <v>167000</v>
      </c>
      <c r="K15" s="9"/>
    </row>
    <row r="16" spans="1:13" ht="15.75" customHeight="1">
      <c r="A16" s="110"/>
      <c r="B16" s="107"/>
      <c r="C16" s="110"/>
      <c r="D16" s="98" t="s">
        <v>75</v>
      </c>
      <c r="E16" s="9"/>
      <c r="F16" s="9"/>
      <c r="G16" s="9"/>
      <c r="H16" s="9"/>
      <c r="I16" s="9"/>
      <c r="J16" s="25"/>
      <c r="K16" s="9"/>
    </row>
    <row r="17" spans="1:11" ht="15.75" customHeight="1">
      <c r="A17" s="110"/>
      <c r="B17" s="107"/>
      <c r="C17" s="110"/>
      <c r="D17" s="98" t="s">
        <v>76</v>
      </c>
      <c r="E17" s="9">
        <v>130000</v>
      </c>
      <c r="F17" s="9">
        <v>13000</v>
      </c>
      <c r="G17" s="9">
        <v>2000</v>
      </c>
      <c r="H17" s="9">
        <v>2000</v>
      </c>
      <c r="I17" s="9">
        <v>20000</v>
      </c>
      <c r="J17" s="9">
        <f t="shared" ref="J17:J22" si="3">SUM(E17:I17)</f>
        <v>167000</v>
      </c>
      <c r="K17" s="9"/>
    </row>
    <row r="18" spans="1:11" ht="15.75" customHeight="1">
      <c r="A18" s="110"/>
      <c r="B18" s="107"/>
      <c r="C18" s="110"/>
      <c r="D18" s="98" t="s">
        <v>77</v>
      </c>
      <c r="E18" s="9">
        <v>113600</v>
      </c>
      <c r="F18" s="9">
        <v>11360</v>
      </c>
      <c r="G18" s="9">
        <v>2000</v>
      </c>
      <c r="H18" s="9">
        <v>2000</v>
      </c>
      <c r="I18" s="9">
        <v>20000</v>
      </c>
      <c r="J18" s="9">
        <f t="shared" si="3"/>
        <v>148960</v>
      </c>
      <c r="K18" s="9"/>
    </row>
    <row r="19" spans="1:11" ht="15.75" customHeight="1">
      <c r="A19" s="110"/>
      <c r="B19" s="107"/>
      <c r="C19" s="110"/>
      <c r="D19" s="98" t="s">
        <v>78</v>
      </c>
      <c r="E19" s="9">
        <v>140000</v>
      </c>
      <c r="F19" s="9">
        <v>14000</v>
      </c>
      <c r="G19" s="9">
        <v>2000</v>
      </c>
      <c r="H19" s="9">
        <v>2000</v>
      </c>
      <c r="I19" s="9">
        <v>20000</v>
      </c>
      <c r="J19" s="9">
        <f t="shared" si="3"/>
        <v>178000</v>
      </c>
      <c r="K19" s="9"/>
    </row>
    <row r="20" spans="1:11" ht="15.75" customHeight="1">
      <c r="A20" s="110"/>
      <c r="B20" s="107"/>
      <c r="C20" s="110"/>
      <c r="D20" s="98" t="s">
        <v>79</v>
      </c>
      <c r="E20" s="9">
        <v>105455</v>
      </c>
      <c r="F20" s="9">
        <v>10545</v>
      </c>
      <c r="G20" s="9">
        <v>2000</v>
      </c>
      <c r="H20" s="9">
        <v>2000</v>
      </c>
      <c r="I20" s="9">
        <v>20000</v>
      </c>
      <c r="J20" s="25">
        <f t="shared" si="3"/>
        <v>140000</v>
      </c>
      <c r="K20" s="9"/>
    </row>
    <row r="21" spans="1:11" ht="15.75" customHeight="1">
      <c r="A21" s="110"/>
      <c r="B21" s="107"/>
      <c r="C21" s="110"/>
      <c r="D21" s="98" t="s">
        <v>80</v>
      </c>
      <c r="E21" s="9">
        <v>112727</v>
      </c>
      <c r="F21" s="9">
        <v>11273</v>
      </c>
      <c r="G21" s="9">
        <v>2000</v>
      </c>
      <c r="H21" s="9">
        <v>2000</v>
      </c>
      <c r="I21" s="9">
        <v>20000</v>
      </c>
      <c r="J21" s="9">
        <f t="shared" si="3"/>
        <v>148000</v>
      </c>
      <c r="K21" s="9"/>
    </row>
    <row r="22" spans="1:11" ht="15.75" customHeight="1">
      <c r="A22" s="111"/>
      <c r="B22" s="108"/>
      <c r="C22" s="111"/>
      <c r="D22" s="98" t="s">
        <v>81</v>
      </c>
      <c r="E22" s="9">
        <v>178000</v>
      </c>
      <c r="F22" s="9">
        <v>17800</v>
      </c>
      <c r="G22" s="9">
        <v>2000</v>
      </c>
      <c r="H22" s="9">
        <v>2000</v>
      </c>
      <c r="I22" s="9">
        <v>20000</v>
      </c>
      <c r="J22" s="24">
        <f t="shared" si="3"/>
        <v>219800</v>
      </c>
      <c r="K22" s="9"/>
    </row>
    <row r="23" spans="1:11" ht="15.75" customHeight="1">
      <c r="A23" s="105" t="s">
        <v>11</v>
      </c>
      <c r="B23" s="105"/>
      <c r="C23" s="105"/>
      <c r="D23" s="105"/>
      <c r="E23" s="11">
        <f>SUM(E15:E22)/7</f>
        <v>129968.85714285714</v>
      </c>
      <c r="F23" s="11">
        <f t="shared" ref="F23:G23" si="4">SUM(F15:F22)/7</f>
        <v>12996.857142857143</v>
      </c>
      <c r="G23" s="11">
        <f t="shared" si="4"/>
        <v>2000</v>
      </c>
      <c r="H23" s="11">
        <f>SUM(H15:H22)/7</f>
        <v>2000</v>
      </c>
      <c r="I23" s="11">
        <f t="shared" ref="I23:J23" si="5">SUM(I15:I22)/7</f>
        <v>20000</v>
      </c>
      <c r="J23" s="11">
        <f t="shared" si="5"/>
        <v>166965.71428571429</v>
      </c>
      <c r="K23" s="12"/>
    </row>
    <row r="24" spans="1:11" ht="15.75" customHeight="1"/>
    <row r="25" spans="1:11" ht="15.75" customHeight="1">
      <c r="A25" s="1" t="s">
        <v>0</v>
      </c>
      <c r="B25" s="101" t="s">
        <v>2</v>
      </c>
      <c r="C25" s="102"/>
      <c r="D25" s="10" t="s">
        <v>1</v>
      </c>
      <c r="E25" s="10" t="s">
        <v>3</v>
      </c>
      <c r="F25" s="10" t="s">
        <v>4</v>
      </c>
      <c r="G25" s="10" t="s">
        <v>5</v>
      </c>
      <c r="H25" s="10" t="s">
        <v>6</v>
      </c>
      <c r="I25" s="10" t="s">
        <v>7</v>
      </c>
      <c r="J25" s="10" t="s">
        <v>8</v>
      </c>
      <c r="K25" s="10" t="s">
        <v>9</v>
      </c>
    </row>
    <row r="26" spans="1:11" ht="15.75" customHeight="1">
      <c r="A26" s="109" t="s">
        <v>58</v>
      </c>
      <c r="B26" s="106" t="s">
        <v>10</v>
      </c>
      <c r="C26" s="106" t="s">
        <v>28</v>
      </c>
      <c r="D26" s="98" t="s">
        <v>74</v>
      </c>
      <c r="E26" s="9">
        <v>130000</v>
      </c>
      <c r="F26" s="9">
        <v>13000</v>
      </c>
      <c r="G26" s="9">
        <v>2000</v>
      </c>
      <c r="H26" s="9">
        <v>2000</v>
      </c>
      <c r="I26" s="9">
        <v>12000</v>
      </c>
      <c r="J26" s="9">
        <f>SUM(E26:I26)</f>
        <v>159000</v>
      </c>
      <c r="K26" s="9"/>
    </row>
    <row r="27" spans="1:11" ht="15.75" customHeight="1">
      <c r="A27" s="110"/>
      <c r="B27" s="107"/>
      <c r="C27" s="107"/>
      <c r="D27" s="98" t="s">
        <v>75</v>
      </c>
      <c r="E27" s="9"/>
      <c r="F27" s="9"/>
      <c r="G27" s="9"/>
      <c r="H27" s="9"/>
      <c r="I27" s="9"/>
      <c r="J27" s="25"/>
      <c r="K27" s="9"/>
    </row>
    <row r="28" spans="1:11" ht="15.75" customHeight="1">
      <c r="A28" s="110"/>
      <c r="B28" s="107"/>
      <c r="C28" s="107"/>
      <c r="D28" s="98" t="s">
        <v>76</v>
      </c>
      <c r="E28" s="9">
        <v>130000</v>
      </c>
      <c r="F28" s="9">
        <v>13000</v>
      </c>
      <c r="G28" s="9">
        <v>2000</v>
      </c>
      <c r="H28" s="9">
        <v>2000</v>
      </c>
      <c r="I28" s="9">
        <v>12000</v>
      </c>
      <c r="J28" s="9">
        <f>SUM(E28:I28)</f>
        <v>159000</v>
      </c>
      <c r="K28" s="9" t="s">
        <v>47</v>
      </c>
    </row>
    <row r="29" spans="1:11" ht="15.75" customHeight="1">
      <c r="A29" s="110"/>
      <c r="B29" s="107"/>
      <c r="C29" s="107"/>
      <c r="D29" s="98" t="s">
        <v>77</v>
      </c>
      <c r="E29" s="9">
        <v>113600</v>
      </c>
      <c r="F29" s="9">
        <v>11360</v>
      </c>
      <c r="G29" s="9">
        <v>2000</v>
      </c>
      <c r="H29" s="9">
        <v>2000</v>
      </c>
      <c r="I29" s="9">
        <v>12000</v>
      </c>
      <c r="J29" s="9">
        <f>SUM(E29:I29)</f>
        <v>140960</v>
      </c>
      <c r="K29" s="9"/>
    </row>
    <row r="30" spans="1:11" ht="15.75" customHeight="1">
      <c r="A30" s="110"/>
      <c r="B30" s="107"/>
      <c r="C30" s="107"/>
      <c r="D30" s="98" t="s">
        <v>78</v>
      </c>
      <c r="E30" s="9">
        <v>140000</v>
      </c>
      <c r="F30" s="9">
        <v>14000</v>
      </c>
      <c r="G30" s="9">
        <v>2000</v>
      </c>
      <c r="H30" s="9">
        <v>2000</v>
      </c>
      <c r="I30" s="9">
        <v>12000</v>
      </c>
      <c r="J30" s="24">
        <f>SUM(E30:I30)</f>
        <v>170000</v>
      </c>
      <c r="K30" s="9"/>
    </row>
    <row r="31" spans="1:11" ht="15.75" customHeight="1">
      <c r="A31" s="110"/>
      <c r="B31" s="107"/>
      <c r="C31" s="107"/>
      <c r="D31" s="98" t="s">
        <v>79</v>
      </c>
      <c r="E31" s="9">
        <v>105455</v>
      </c>
      <c r="F31" s="9">
        <v>10545</v>
      </c>
      <c r="G31" s="9">
        <v>2000</v>
      </c>
      <c r="H31" s="9">
        <v>2000</v>
      </c>
      <c r="I31" s="9">
        <v>12000</v>
      </c>
      <c r="J31" s="25">
        <f>SUM(E31:I31)</f>
        <v>132000</v>
      </c>
      <c r="K31" s="9"/>
    </row>
    <row r="32" spans="1:11" ht="15.75" customHeight="1">
      <c r="A32" s="110"/>
      <c r="B32" s="107"/>
      <c r="C32" s="107"/>
      <c r="D32" s="98" t="s">
        <v>80</v>
      </c>
      <c r="E32" s="9">
        <v>112727</v>
      </c>
      <c r="F32" s="9">
        <v>11273</v>
      </c>
      <c r="G32" s="9">
        <v>2000</v>
      </c>
      <c r="H32" s="9">
        <v>2000</v>
      </c>
      <c r="I32" s="9">
        <v>12000</v>
      </c>
      <c r="J32" s="9">
        <f>SUM(E32:I32)</f>
        <v>140000</v>
      </c>
      <c r="K32" s="9"/>
    </row>
    <row r="33" spans="1:11" ht="15.75" customHeight="1">
      <c r="A33" s="111"/>
      <c r="B33" s="108"/>
      <c r="C33" s="108"/>
      <c r="D33" s="98" t="s">
        <v>81</v>
      </c>
      <c r="E33" s="9"/>
      <c r="F33" s="9"/>
      <c r="G33" s="9"/>
      <c r="H33" s="9"/>
      <c r="I33" s="9"/>
      <c r="J33" s="25"/>
      <c r="K33" s="9"/>
    </row>
    <row r="34" spans="1:11" ht="15.75" customHeight="1">
      <c r="A34" s="105" t="s">
        <v>11</v>
      </c>
      <c r="B34" s="105"/>
      <c r="C34" s="105"/>
      <c r="D34" s="105"/>
      <c r="E34" s="11">
        <f>SUM(E26:E33)/6</f>
        <v>121963.66666666667</v>
      </c>
      <c r="F34" s="11">
        <f t="shared" ref="F34:G34" si="6">SUM(F26:F33)/6</f>
        <v>12196.333333333334</v>
      </c>
      <c r="G34" s="11">
        <f t="shared" si="6"/>
        <v>2000</v>
      </c>
      <c r="H34" s="11">
        <f>SUM(H26:H33)/7</f>
        <v>1714.2857142857142</v>
      </c>
      <c r="I34" s="11">
        <f t="shared" ref="I34:J34" si="7">SUM(I26:I33)/7</f>
        <v>10285.714285714286</v>
      </c>
      <c r="J34" s="11">
        <f t="shared" si="7"/>
        <v>128708.57142857143</v>
      </c>
      <c r="K34" s="12"/>
    </row>
    <row r="35" spans="1:11" ht="15.75" customHeight="1"/>
    <row r="36" spans="1:11" ht="15.75" customHeight="1">
      <c r="A36" s="1" t="s">
        <v>0</v>
      </c>
      <c r="B36" s="101" t="s">
        <v>2</v>
      </c>
      <c r="C36" s="102"/>
      <c r="D36" s="10" t="s">
        <v>1</v>
      </c>
      <c r="E36" s="10" t="s">
        <v>3</v>
      </c>
      <c r="F36" s="10" t="s">
        <v>4</v>
      </c>
      <c r="G36" s="10" t="s">
        <v>5</v>
      </c>
      <c r="H36" s="10" t="s">
        <v>6</v>
      </c>
      <c r="I36" s="10" t="s">
        <v>7</v>
      </c>
      <c r="J36" s="10" t="s">
        <v>8</v>
      </c>
      <c r="K36" s="10" t="s">
        <v>9</v>
      </c>
    </row>
    <row r="37" spans="1:11" ht="15.75" customHeight="1">
      <c r="A37" s="109" t="s">
        <v>58</v>
      </c>
      <c r="B37" s="106" t="s">
        <v>10</v>
      </c>
      <c r="C37" s="106" t="s">
        <v>29</v>
      </c>
      <c r="D37" s="98" t="s">
        <v>74</v>
      </c>
      <c r="E37" s="9">
        <v>130000</v>
      </c>
      <c r="F37" s="9">
        <v>13000</v>
      </c>
      <c r="G37" s="9">
        <v>2000</v>
      </c>
      <c r="H37" s="9">
        <v>2000</v>
      </c>
      <c r="I37" s="9">
        <v>12000</v>
      </c>
      <c r="J37" s="9">
        <f>SUM(E37:I37)</f>
        <v>159000</v>
      </c>
      <c r="K37" s="9"/>
    </row>
    <row r="38" spans="1:11" ht="15.75" customHeight="1">
      <c r="A38" s="110"/>
      <c r="B38" s="107"/>
      <c r="C38" s="107"/>
      <c r="D38" s="98" t="s">
        <v>75</v>
      </c>
      <c r="E38" s="9"/>
      <c r="F38" s="9"/>
      <c r="G38" s="9"/>
      <c r="H38" s="9"/>
      <c r="I38" s="9"/>
      <c r="J38" s="25"/>
      <c r="K38" s="9"/>
    </row>
    <row r="39" spans="1:11" ht="15.75" customHeight="1">
      <c r="A39" s="110"/>
      <c r="B39" s="107"/>
      <c r="C39" s="107"/>
      <c r="D39" s="98" t="s">
        <v>76</v>
      </c>
      <c r="E39" s="9">
        <v>130000</v>
      </c>
      <c r="F39" s="9">
        <v>13000</v>
      </c>
      <c r="G39" s="9">
        <v>2000</v>
      </c>
      <c r="H39" s="9">
        <v>2000</v>
      </c>
      <c r="I39" s="9">
        <v>12000</v>
      </c>
      <c r="J39" s="9">
        <f>SUM(E39:I39)</f>
        <v>159000</v>
      </c>
      <c r="K39" s="9" t="s">
        <v>47</v>
      </c>
    </row>
    <row r="40" spans="1:11" ht="15.75" customHeight="1">
      <c r="A40" s="110"/>
      <c r="B40" s="107"/>
      <c r="C40" s="107"/>
      <c r="D40" s="98" t="s">
        <v>77</v>
      </c>
      <c r="E40" s="9">
        <v>113600</v>
      </c>
      <c r="F40" s="9">
        <v>11360</v>
      </c>
      <c r="G40" s="9">
        <v>2000</v>
      </c>
      <c r="H40" s="9">
        <v>2000</v>
      </c>
      <c r="I40" s="9">
        <v>12000</v>
      </c>
      <c r="J40" s="9">
        <f>SUM(E40:I40)</f>
        <v>140960</v>
      </c>
      <c r="K40" s="9"/>
    </row>
    <row r="41" spans="1:11" ht="15.75" customHeight="1">
      <c r="A41" s="110"/>
      <c r="B41" s="107"/>
      <c r="C41" s="107"/>
      <c r="D41" s="98" t="s">
        <v>78</v>
      </c>
      <c r="E41" s="9">
        <v>140000</v>
      </c>
      <c r="F41" s="9">
        <v>14000</v>
      </c>
      <c r="G41" s="9">
        <v>2000</v>
      </c>
      <c r="H41" s="9">
        <v>2000</v>
      </c>
      <c r="I41" s="9">
        <v>12000</v>
      </c>
      <c r="J41" s="24">
        <f>SUM(E41:I41)</f>
        <v>170000</v>
      </c>
      <c r="K41" s="9"/>
    </row>
    <row r="42" spans="1:11" ht="15.75" customHeight="1">
      <c r="A42" s="110"/>
      <c r="B42" s="107"/>
      <c r="C42" s="107"/>
      <c r="D42" s="98" t="s">
        <v>79</v>
      </c>
      <c r="E42" s="9">
        <v>105455</v>
      </c>
      <c r="F42" s="9">
        <v>10545</v>
      </c>
      <c r="G42" s="9">
        <v>2000</v>
      </c>
      <c r="H42" s="9">
        <v>2000</v>
      </c>
      <c r="I42" s="9">
        <v>12000</v>
      </c>
      <c r="J42" s="25">
        <f>SUM(E42:I42)</f>
        <v>132000</v>
      </c>
      <c r="K42" s="9"/>
    </row>
    <row r="43" spans="1:11" ht="15.75" customHeight="1">
      <c r="A43" s="110"/>
      <c r="B43" s="107"/>
      <c r="C43" s="107"/>
      <c r="D43" s="98" t="s">
        <v>80</v>
      </c>
      <c r="E43" s="9">
        <v>112727</v>
      </c>
      <c r="F43" s="9">
        <v>11273</v>
      </c>
      <c r="G43" s="9">
        <v>2000</v>
      </c>
      <c r="H43" s="9">
        <v>2000</v>
      </c>
      <c r="I43" s="9">
        <v>12000</v>
      </c>
      <c r="J43" s="9">
        <f>SUM(E43:I43)</f>
        <v>140000</v>
      </c>
      <c r="K43" s="9"/>
    </row>
    <row r="44" spans="1:11" ht="15.75" customHeight="1">
      <c r="A44" s="111"/>
      <c r="B44" s="108"/>
      <c r="C44" s="108"/>
      <c r="D44" s="98" t="s">
        <v>81</v>
      </c>
      <c r="E44" s="9"/>
      <c r="F44" s="9"/>
      <c r="G44" s="9"/>
      <c r="H44" s="9"/>
      <c r="I44" s="9"/>
      <c r="J44" s="25"/>
      <c r="K44" s="9"/>
    </row>
    <row r="45" spans="1:11" ht="15.75" customHeight="1">
      <c r="A45" s="105" t="s">
        <v>11</v>
      </c>
      <c r="B45" s="105"/>
      <c r="C45" s="105"/>
      <c r="D45" s="105"/>
      <c r="E45" s="11">
        <f>SUM(E37:E44)/6</f>
        <v>121963.66666666667</v>
      </c>
      <c r="F45" s="11">
        <f t="shared" ref="F45:G45" si="8">SUM(F37:F44)/6</f>
        <v>12196.333333333334</v>
      </c>
      <c r="G45" s="11">
        <f t="shared" si="8"/>
        <v>2000</v>
      </c>
      <c r="H45" s="11">
        <f>SUM(H37:H44)/7</f>
        <v>1714.2857142857142</v>
      </c>
      <c r="I45" s="11">
        <f t="shared" ref="I45:J45" si="9">SUM(I37:I44)/7</f>
        <v>10285.714285714286</v>
      </c>
      <c r="J45" s="11">
        <f t="shared" si="9"/>
        <v>128708.57142857143</v>
      </c>
      <c r="K45" s="12"/>
    </row>
    <row r="46" spans="1:11" ht="15.75" customHeight="1"/>
    <row r="47" spans="1:11" ht="15.75" customHeight="1">
      <c r="A47" s="1" t="s">
        <v>0</v>
      </c>
      <c r="B47" s="101" t="s">
        <v>2</v>
      </c>
      <c r="C47" s="102"/>
      <c r="D47" s="10" t="s">
        <v>1</v>
      </c>
      <c r="E47" s="10" t="s">
        <v>3</v>
      </c>
      <c r="F47" s="10" t="s">
        <v>4</v>
      </c>
      <c r="G47" s="10" t="s">
        <v>5</v>
      </c>
      <c r="H47" s="10" t="s">
        <v>6</v>
      </c>
      <c r="I47" s="10" t="s">
        <v>7</v>
      </c>
      <c r="J47" s="10" t="s">
        <v>8</v>
      </c>
      <c r="K47" s="10" t="s">
        <v>9</v>
      </c>
    </row>
    <row r="48" spans="1:11" ht="15.75" customHeight="1">
      <c r="A48" s="109" t="s">
        <v>58</v>
      </c>
      <c r="B48" s="106" t="s">
        <v>14</v>
      </c>
      <c r="C48" s="106" t="s">
        <v>15</v>
      </c>
      <c r="D48" s="98" t="s">
        <v>74</v>
      </c>
      <c r="E48" s="9">
        <v>16500</v>
      </c>
      <c r="F48" s="9">
        <v>1650</v>
      </c>
      <c r="G48" s="9">
        <v>700</v>
      </c>
      <c r="H48" s="9">
        <v>400</v>
      </c>
      <c r="I48" s="9">
        <v>800</v>
      </c>
      <c r="J48" s="9">
        <f t="shared" ref="J48:J55" si="10">SUM(E48:I48)</f>
        <v>20050</v>
      </c>
      <c r="K48" s="9"/>
    </row>
    <row r="49" spans="1:11" ht="15.75" customHeight="1">
      <c r="A49" s="110"/>
      <c r="B49" s="107"/>
      <c r="C49" s="107"/>
      <c r="D49" s="98" t="s">
        <v>75</v>
      </c>
      <c r="E49" s="9">
        <v>25546</v>
      </c>
      <c r="F49" s="9">
        <v>2554</v>
      </c>
      <c r="G49" s="9">
        <v>700</v>
      </c>
      <c r="H49" s="9">
        <v>400</v>
      </c>
      <c r="I49" s="9">
        <v>800</v>
      </c>
      <c r="J49" s="24">
        <f t="shared" si="10"/>
        <v>30000</v>
      </c>
      <c r="K49" s="9"/>
    </row>
    <row r="50" spans="1:11" ht="15.75" customHeight="1">
      <c r="A50" s="110"/>
      <c r="B50" s="107"/>
      <c r="C50" s="107"/>
      <c r="D50" s="98" t="s">
        <v>76</v>
      </c>
      <c r="E50" s="9">
        <v>17000</v>
      </c>
      <c r="F50" s="9">
        <v>1700</v>
      </c>
      <c r="G50" s="9">
        <v>700</v>
      </c>
      <c r="H50" s="9">
        <v>400</v>
      </c>
      <c r="I50" s="9">
        <v>800</v>
      </c>
      <c r="J50" s="9">
        <f t="shared" si="10"/>
        <v>20600</v>
      </c>
      <c r="K50" s="9"/>
    </row>
    <row r="51" spans="1:11" ht="15.75" customHeight="1">
      <c r="A51" s="110"/>
      <c r="B51" s="107"/>
      <c r="C51" s="107"/>
      <c r="D51" s="98" t="s">
        <v>77</v>
      </c>
      <c r="E51" s="9">
        <v>16900</v>
      </c>
      <c r="F51" s="9">
        <v>1690</v>
      </c>
      <c r="G51" s="9">
        <v>700</v>
      </c>
      <c r="H51" s="9">
        <v>400</v>
      </c>
      <c r="I51" s="9">
        <v>800</v>
      </c>
      <c r="J51" s="9">
        <f t="shared" si="10"/>
        <v>20490</v>
      </c>
      <c r="K51" s="9"/>
    </row>
    <row r="52" spans="1:11" ht="15.75" customHeight="1">
      <c r="A52" s="110"/>
      <c r="B52" s="107"/>
      <c r="C52" s="107"/>
      <c r="D52" s="98" t="s">
        <v>78</v>
      </c>
      <c r="E52" s="9">
        <v>17000</v>
      </c>
      <c r="F52" s="9">
        <v>1700</v>
      </c>
      <c r="G52" s="9">
        <v>700</v>
      </c>
      <c r="H52" s="9">
        <v>400</v>
      </c>
      <c r="I52" s="9">
        <v>800</v>
      </c>
      <c r="J52" s="9">
        <f t="shared" si="10"/>
        <v>20600</v>
      </c>
      <c r="K52" s="9"/>
    </row>
    <row r="53" spans="1:11" ht="15.75" customHeight="1">
      <c r="A53" s="110"/>
      <c r="B53" s="107"/>
      <c r="C53" s="107"/>
      <c r="D53" s="98" t="s">
        <v>79</v>
      </c>
      <c r="E53" s="9"/>
      <c r="F53" s="9"/>
      <c r="G53" s="9"/>
      <c r="H53" s="9"/>
      <c r="I53" s="9"/>
      <c r="J53" s="25"/>
      <c r="K53" s="9"/>
    </row>
    <row r="54" spans="1:11" ht="15.75" customHeight="1">
      <c r="A54" s="110"/>
      <c r="B54" s="107"/>
      <c r="C54" s="107"/>
      <c r="D54" s="98" t="s">
        <v>80</v>
      </c>
      <c r="E54" s="9">
        <v>22818</v>
      </c>
      <c r="F54" s="9">
        <v>2282</v>
      </c>
      <c r="G54" s="9">
        <v>700</v>
      </c>
      <c r="H54" s="9">
        <v>400</v>
      </c>
      <c r="I54" s="9">
        <v>800</v>
      </c>
      <c r="J54" s="9">
        <f t="shared" si="10"/>
        <v>27000</v>
      </c>
      <c r="K54" s="9"/>
    </row>
    <row r="55" spans="1:11" ht="15.75" customHeight="1">
      <c r="A55" s="111"/>
      <c r="B55" s="108"/>
      <c r="C55" s="108"/>
      <c r="D55" s="98" t="s">
        <v>81</v>
      </c>
      <c r="E55" s="9">
        <v>15410</v>
      </c>
      <c r="F55" s="9">
        <v>1540</v>
      </c>
      <c r="G55" s="9">
        <v>700</v>
      </c>
      <c r="H55" s="9">
        <v>400</v>
      </c>
      <c r="I55" s="9">
        <v>800</v>
      </c>
      <c r="J55" s="25">
        <f t="shared" si="10"/>
        <v>18850</v>
      </c>
      <c r="K55" s="9"/>
    </row>
    <row r="56" spans="1:11" ht="15.75" customHeight="1">
      <c r="A56" s="105" t="s">
        <v>11</v>
      </c>
      <c r="B56" s="105"/>
      <c r="C56" s="105"/>
      <c r="D56" s="105"/>
      <c r="E56" s="11">
        <f>SUM(E48:E55)/7</f>
        <v>18739.142857142859</v>
      </c>
      <c r="F56" s="11">
        <f t="shared" ref="F56:G56" si="11">SUM(F48:F55)/7</f>
        <v>1873.7142857142858</v>
      </c>
      <c r="G56" s="11">
        <f t="shared" si="11"/>
        <v>700</v>
      </c>
      <c r="H56" s="11">
        <f>SUM(H48:H55)/7</f>
        <v>400</v>
      </c>
      <c r="I56" s="11">
        <f t="shared" ref="I56:J56" si="12">SUM(I48:I55)/7</f>
        <v>800</v>
      </c>
      <c r="J56" s="11">
        <f t="shared" si="12"/>
        <v>22512.857142857141</v>
      </c>
      <c r="K56" s="12"/>
    </row>
    <row r="57" spans="1:11" ht="15.75" customHeight="1"/>
    <row r="58" spans="1:11" ht="15.75" customHeight="1">
      <c r="A58" s="1" t="s">
        <v>0</v>
      </c>
      <c r="B58" s="101" t="s">
        <v>2</v>
      </c>
      <c r="C58" s="102"/>
      <c r="D58" s="10" t="s">
        <v>1</v>
      </c>
      <c r="E58" s="10" t="s">
        <v>3</v>
      </c>
      <c r="F58" s="10" t="s">
        <v>4</v>
      </c>
      <c r="G58" s="10" t="s">
        <v>5</v>
      </c>
      <c r="H58" s="10" t="s">
        <v>6</v>
      </c>
      <c r="I58" s="10" t="s">
        <v>7</v>
      </c>
      <c r="J58" s="10" t="s">
        <v>8</v>
      </c>
      <c r="K58" s="10" t="s">
        <v>9</v>
      </c>
    </row>
    <row r="59" spans="1:11" ht="15.75" customHeight="1">
      <c r="A59" s="109" t="s">
        <v>58</v>
      </c>
      <c r="B59" s="106" t="s">
        <v>17</v>
      </c>
      <c r="C59" s="106" t="s">
        <v>16</v>
      </c>
      <c r="D59" s="98" t="s">
        <v>74</v>
      </c>
      <c r="E59" s="9">
        <v>16500</v>
      </c>
      <c r="F59" s="9">
        <v>1650</v>
      </c>
      <c r="G59" s="9">
        <v>700</v>
      </c>
      <c r="H59" s="9">
        <v>400</v>
      </c>
      <c r="I59" s="9">
        <v>800</v>
      </c>
      <c r="J59" s="31">
        <f>SUM(E59:I59)</f>
        <v>20050</v>
      </c>
      <c r="K59" s="9"/>
    </row>
    <row r="60" spans="1:11" ht="15.75" customHeight="1">
      <c r="A60" s="110"/>
      <c r="B60" s="107"/>
      <c r="C60" s="107"/>
      <c r="D60" s="98" t="s">
        <v>75</v>
      </c>
      <c r="E60" s="9">
        <v>16000</v>
      </c>
      <c r="F60" s="9">
        <v>1600</v>
      </c>
      <c r="G60" s="9">
        <v>700</v>
      </c>
      <c r="H60" s="9">
        <v>400</v>
      </c>
      <c r="I60" s="9">
        <v>800</v>
      </c>
      <c r="J60" s="9">
        <f>SUM(E60:I60)</f>
        <v>19500</v>
      </c>
      <c r="K60" s="9"/>
    </row>
    <row r="61" spans="1:11" ht="15.75" customHeight="1">
      <c r="A61" s="110"/>
      <c r="B61" s="107"/>
      <c r="C61" s="107"/>
      <c r="D61" s="98" t="s">
        <v>76</v>
      </c>
      <c r="E61" s="9">
        <v>13000</v>
      </c>
      <c r="F61" s="9">
        <v>1300</v>
      </c>
      <c r="G61" s="9">
        <v>700</v>
      </c>
      <c r="H61" s="9">
        <v>400</v>
      </c>
      <c r="I61" s="9">
        <v>800</v>
      </c>
      <c r="J61" s="25">
        <f>SUM(E61:I61)</f>
        <v>16200</v>
      </c>
      <c r="K61" s="9"/>
    </row>
    <row r="62" spans="1:11" ht="15.75" customHeight="1">
      <c r="A62" s="110"/>
      <c r="B62" s="107"/>
      <c r="C62" s="107"/>
      <c r="D62" s="98" t="s">
        <v>77</v>
      </c>
      <c r="E62" s="9">
        <v>15500</v>
      </c>
      <c r="F62" s="9">
        <v>1550</v>
      </c>
      <c r="G62" s="9">
        <v>700</v>
      </c>
      <c r="H62" s="9">
        <v>400</v>
      </c>
      <c r="I62" s="9">
        <v>800</v>
      </c>
      <c r="J62" s="9">
        <f>SUM(E62:I62)</f>
        <v>18950</v>
      </c>
      <c r="K62" s="9"/>
    </row>
    <row r="63" spans="1:11" ht="15.75" customHeight="1">
      <c r="A63" s="110"/>
      <c r="B63" s="107"/>
      <c r="C63" s="107"/>
      <c r="D63" s="98" t="s">
        <v>78</v>
      </c>
      <c r="E63" s="9"/>
      <c r="F63" s="9"/>
      <c r="G63" s="9"/>
      <c r="H63" s="9"/>
      <c r="I63" s="9"/>
      <c r="J63" s="25"/>
      <c r="K63" s="9"/>
    </row>
    <row r="64" spans="1:11" ht="15.75" customHeight="1">
      <c r="A64" s="110"/>
      <c r="B64" s="107"/>
      <c r="C64" s="107"/>
      <c r="D64" s="98" t="s">
        <v>79</v>
      </c>
      <c r="E64" s="9"/>
      <c r="F64" s="9"/>
      <c r="G64" s="9"/>
      <c r="H64" s="9"/>
      <c r="I64" s="9"/>
      <c r="J64" s="25"/>
      <c r="K64" s="9"/>
    </row>
    <row r="65" spans="1:11" ht="15.75" customHeight="1">
      <c r="A65" s="110"/>
      <c r="B65" s="107"/>
      <c r="C65" s="107"/>
      <c r="D65" s="98" t="s">
        <v>80</v>
      </c>
      <c r="E65" s="9">
        <v>17318</v>
      </c>
      <c r="F65" s="9">
        <v>1732</v>
      </c>
      <c r="G65" s="9">
        <v>700</v>
      </c>
      <c r="H65" s="9">
        <v>400</v>
      </c>
      <c r="I65" s="9">
        <v>800</v>
      </c>
      <c r="J65" s="24">
        <f>SUM(E65:I65)</f>
        <v>20950</v>
      </c>
      <c r="K65" s="9"/>
    </row>
    <row r="66" spans="1:11" ht="15.75" customHeight="1">
      <c r="A66" s="111"/>
      <c r="B66" s="108"/>
      <c r="C66" s="108"/>
      <c r="D66" s="98" t="s">
        <v>81</v>
      </c>
      <c r="E66" s="9"/>
      <c r="F66" s="9"/>
      <c r="G66" s="9"/>
      <c r="H66" s="9"/>
      <c r="I66" s="9"/>
      <c r="J66" s="25"/>
      <c r="K66" s="9"/>
    </row>
    <row r="67" spans="1:11" ht="15.75" customHeight="1">
      <c r="A67" s="105" t="s">
        <v>11</v>
      </c>
      <c r="B67" s="105"/>
      <c r="C67" s="105"/>
      <c r="D67" s="105"/>
      <c r="E67" s="11">
        <f>SUM(E59:E66)/5</f>
        <v>15663.6</v>
      </c>
      <c r="F67" s="11">
        <f t="shared" ref="F67:G67" si="13">SUM(F59:F66)/5</f>
        <v>1566.4</v>
      </c>
      <c r="G67" s="11">
        <f t="shared" si="13"/>
        <v>700</v>
      </c>
      <c r="H67" s="11">
        <f>SUM(H59:H66)/6</f>
        <v>333.33333333333331</v>
      </c>
      <c r="I67" s="11">
        <f t="shared" ref="I67:J67" si="14">SUM(I59:I66)/6</f>
        <v>666.66666666666663</v>
      </c>
      <c r="J67" s="11">
        <f t="shared" si="14"/>
        <v>15941.666666666666</v>
      </c>
      <c r="K67" s="12"/>
    </row>
    <row r="68" spans="1:11" ht="24" customHeight="1"/>
  </sheetData>
  <mergeCells count="32">
    <mergeCell ref="C37:C44"/>
    <mergeCell ref="B37:B44"/>
    <mergeCell ref="A37:A44"/>
    <mergeCell ref="A34:D34"/>
    <mergeCell ref="C15:C22"/>
    <mergeCell ref="B15:B22"/>
    <mergeCell ref="A15:A22"/>
    <mergeCell ref="A67:D67"/>
    <mergeCell ref="A45:D45"/>
    <mergeCell ref="B47:C47"/>
    <mergeCell ref="A56:D56"/>
    <mergeCell ref="B58:C58"/>
    <mergeCell ref="C48:C55"/>
    <mergeCell ref="B48:B55"/>
    <mergeCell ref="A48:A55"/>
    <mergeCell ref="C59:C66"/>
    <mergeCell ref="B59:B66"/>
    <mergeCell ref="A59:A66"/>
    <mergeCell ref="B3:C3"/>
    <mergeCell ref="A1:K1"/>
    <mergeCell ref="A2:K2"/>
    <mergeCell ref="B36:C36"/>
    <mergeCell ref="A12:D12"/>
    <mergeCell ref="B14:C14"/>
    <mergeCell ref="A23:D23"/>
    <mergeCell ref="B25:C25"/>
    <mergeCell ref="C26:C33"/>
    <mergeCell ref="B26:B33"/>
    <mergeCell ref="A26:A33"/>
    <mergeCell ref="C4:C11"/>
    <mergeCell ref="B4:B11"/>
    <mergeCell ref="A4:A11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5" max="10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="85" zoomScaleNormal="85" workbookViewId="0">
      <selection sqref="A1:K1"/>
    </sheetView>
  </sheetViews>
  <sheetFormatPr defaultColWidth="8.75" defaultRowHeight="16.5"/>
  <cols>
    <col min="1" max="1" width="12.125" style="54" customWidth="1"/>
    <col min="2" max="2" width="7.5" style="54" customWidth="1"/>
    <col min="3" max="3" width="12.125" style="54" customWidth="1"/>
    <col min="4" max="4" width="16.75" style="54" customWidth="1"/>
    <col min="5" max="5" width="12.75" style="22" customWidth="1"/>
    <col min="6" max="10" width="12.375" style="22" customWidth="1"/>
    <col min="11" max="11" width="14.75" style="22" bestFit="1" customWidth="1"/>
    <col min="12" max="13" width="12.125" style="54" customWidth="1"/>
    <col min="14" max="16384" width="8.75" style="54"/>
  </cols>
  <sheetData>
    <row r="1" spans="1:13" ht="24.75" customHeight="1">
      <c r="A1" s="103" t="s">
        <v>105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62"/>
      <c r="M1" s="62"/>
    </row>
    <row r="2" spans="1:13" ht="24.75" customHeight="1">
      <c r="A2" s="144" t="s">
        <v>25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3" ht="15.75" customHeight="1">
      <c r="A3" s="1" t="s">
        <v>0</v>
      </c>
      <c r="B3" s="101" t="s">
        <v>2</v>
      </c>
      <c r="C3" s="102"/>
      <c r="D3" s="1" t="s">
        <v>1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3" ht="15.75" customHeight="1">
      <c r="A4" s="109" t="s">
        <v>41</v>
      </c>
      <c r="B4" s="105" t="s">
        <v>10</v>
      </c>
      <c r="C4" s="105" t="s">
        <v>13</v>
      </c>
      <c r="D4" s="63" t="s">
        <v>94</v>
      </c>
      <c r="E4" s="65"/>
      <c r="F4" s="65"/>
      <c r="G4" s="65"/>
      <c r="H4" s="65"/>
      <c r="I4" s="26"/>
      <c r="J4" s="38">
        <v>6100</v>
      </c>
      <c r="K4" s="65"/>
    </row>
    <row r="5" spans="1:13" ht="15.75" customHeight="1">
      <c r="A5" s="107"/>
      <c r="B5" s="105"/>
      <c r="C5" s="105"/>
      <c r="D5" s="63" t="s">
        <v>85</v>
      </c>
      <c r="E5" s="65"/>
      <c r="F5" s="65"/>
      <c r="G5" s="65"/>
      <c r="H5" s="65"/>
      <c r="I5" s="65"/>
      <c r="J5" s="38">
        <v>6100</v>
      </c>
      <c r="K5" s="65"/>
    </row>
    <row r="6" spans="1:13" ht="15.75" customHeight="1">
      <c r="A6" s="107"/>
      <c r="B6" s="105"/>
      <c r="C6" s="105"/>
      <c r="D6" s="63" t="s">
        <v>99</v>
      </c>
      <c r="E6" s="26">
        <v>100000</v>
      </c>
      <c r="F6" s="27">
        <v>40000</v>
      </c>
      <c r="G6" s="27">
        <v>60000</v>
      </c>
      <c r="H6" s="65">
        <v>70000</v>
      </c>
      <c r="I6" s="65">
        <v>50000</v>
      </c>
      <c r="J6" s="36">
        <v>480</v>
      </c>
      <c r="K6" s="65"/>
    </row>
    <row r="7" spans="1:13" ht="15.75" customHeight="1">
      <c r="A7" s="107"/>
      <c r="B7" s="105"/>
      <c r="C7" s="105"/>
      <c r="D7" s="63" t="s">
        <v>100</v>
      </c>
      <c r="E7" s="27">
        <v>80000</v>
      </c>
      <c r="F7" s="26">
        <v>45000</v>
      </c>
      <c r="G7" s="26">
        <v>80000</v>
      </c>
      <c r="H7" s="27"/>
      <c r="I7" s="65"/>
      <c r="J7" s="37">
        <v>467</v>
      </c>
      <c r="K7" s="65"/>
      <c r="L7" s="54" t="s">
        <v>72</v>
      </c>
    </row>
    <row r="8" spans="1:13" ht="15.75" customHeight="1">
      <c r="A8" s="105" t="s">
        <v>11</v>
      </c>
      <c r="B8" s="105"/>
      <c r="C8" s="105"/>
      <c r="D8" s="105"/>
      <c r="E8" s="21">
        <f>SUM(E4:E7)/2</f>
        <v>90000</v>
      </c>
      <c r="F8" s="21">
        <f t="shared" ref="F8:G8" si="0">SUM(F4:F7)/2</f>
        <v>42500</v>
      </c>
      <c r="G8" s="21">
        <f t="shared" si="0"/>
        <v>70000</v>
      </c>
      <c r="H8" s="21">
        <f>SUM(H4:H7)</f>
        <v>70000</v>
      </c>
      <c r="I8" s="21">
        <f t="shared" ref="I8" si="1">SUM(I4:I7)</f>
        <v>50000</v>
      </c>
      <c r="J8" s="36">
        <f>SUM(J4:J7)/4</f>
        <v>3286.75</v>
      </c>
      <c r="K8" s="63"/>
    </row>
    <row r="9" spans="1:13" ht="15.75" customHeight="1"/>
    <row r="10" spans="1:13" ht="15.75" customHeight="1">
      <c r="A10" s="1" t="s">
        <v>0</v>
      </c>
      <c r="B10" s="101" t="s">
        <v>2</v>
      </c>
      <c r="C10" s="102"/>
      <c r="D10" s="1" t="s">
        <v>1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1:13" ht="15.75" customHeight="1">
      <c r="A11" s="109" t="s">
        <v>41</v>
      </c>
      <c r="B11" s="105" t="s">
        <v>10</v>
      </c>
      <c r="C11" s="139" t="s">
        <v>12</v>
      </c>
      <c r="D11" s="63" t="s">
        <v>101</v>
      </c>
      <c r="E11" s="65"/>
      <c r="F11" s="65"/>
      <c r="G11" s="65"/>
      <c r="H11" s="65"/>
      <c r="I11" s="26"/>
      <c r="J11" s="38">
        <v>6100</v>
      </c>
      <c r="K11" s="65"/>
    </row>
    <row r="12" spans="1:13" ht="15.75" customHeight="1">
      <c r="A12" s="107"/>
      <c r="B12" s="105"/>
      <c r="C12" s="105"/>
      <c r="D12" s="63" t="s">
        <v>75</v>
      </c>
      <c r="E12" s="65"/>
      <c r="F12" s="65"/>
      <c r="G12" s="65"/>
      <c r="H12" s="65"/>
      <c r="I12" s="65"/>
      <c r="J12" s="38">
        <v>6100</v>
      </c>
      <c r="K12" s="65"/>
    </row>
    <row r="13" spans="1:13" ht="15.75" customHeight="1">
      <c r="A13" s="107"/>
      <c r="B13" s="105"/>
      <c r="C13" s="105"/>
      <c r="D13" s="63" t="s">
        <v>95</v>
      </c>
      <c r="E13" s="65"/>
      <c r="F13" s="65">
        <v>24000</v>
      </c>
      <c r="G13" s="65"/>
      <c r="H13" s="65"/>
      <c r="I13" s="27"/>
      <c r="J13" s="36">
        <v>480</v>
      </c>
      <c r="K13" s="65"/>
    </row>
    <row r="14" spans="1:13" ht="15.75" customHeight="1">
      <c r="A14" s="107"/>
      <c r="B14" s="105"/>
      <c r="C14" s="105"/>
      <c r="D14" s="63" t="s">
        <v>98</v>
      </c>
      <c r="E14" s="65"/>
      <c r="F14" s="65"/>
      <c r="G14" s="65"/>
      <c r="H14" s="65"/>
      <c r="I14" s="65"/>
      <c r="J14" s="37">
        <v>467</v>
      </c>
      <c r="K14" s="65"/>
    </row>
    <row r="15" spans="1:13" ht="15.75" customHeight="1">
      <c r="A15" s="105" t="s">
        <v>11</v>
      </c>
      <c r="B15" s="105"/>
      <c r="C15" s="105"/>
      <c r="D15" s="105"/>
      <c r="E15" s="65"/>
      <c r="F15" s="65">
        <f t="shared" ref="F15" si="2">SUM(F11:F14)</f>
        <v>24000</v>
      </c>
      <c r="G15" s="65"/>
      <c r="H15" s="65"/>
      <c r="I15" s="65"/>
      <c r="J15" s="36">
        <f>SUM(J11:J14)/4</f>
        <v>3286.75</v>
      </c>
      <c r="K15" s="63"/>
    </row>
    <row r="16" spans="1:13" ht="15.75" customHeight="1"/>
    <row r="17" spans="1:13" ht="15.75" customHeight="1">
      <c r="A17" s="1" t="s">
        <v>0</v>
      </c>
      <c r="B17" s="101" t="s">
        <v>2</v>
      </c>
      <c r="C17" s="102"/>
      <c r="D17" s="1" t="s">
        <v>1</v>
      </c>
      <c r="E17" s="10" t="s">
        <v>18</v>
      </c>
      <c r="F17" s="10" t="s">
        <v>19</v>
      </c>
      <c r="G17" s="10" t="s">
        <v>20</v>
      </c>
      <c r="H17" s="10" t="s">
        <v>21</v>
      </c>
      <c r="I17" s="10" t="s">
        <v>22</v>
      </c>
      <c r="J17" s="10" t="s">
        <v>23</v>
      </c>
      <c r="K17" s="10" t="s">
        <v>24</v>
      </c>
    </row>
    <row r="18" spans="1:13" ht="15.75" customHeight="1">
      <c r="A18" s="109" t="s">
        <v>41</v>
      </c>
      <c r="B18" s="105" t="s">
        <v>10</v>
      </c>
      <c r="C18" s="105" t="s">
        <v>28</v>
      </c>
      <c r="D18" s="63" t="s">
        <v>101</v>
      </c>
      <c r="E18" s="65"/>
      <c r="F18" s="65"/>
      <c r="G18" s="65"/>
      <c r="H18" s="65"/>
      <c r="I18" s="26"/>
      <c r="J18" s="38">
        <v>6100</v>
      </c>
      <c r="K18" s="65"/>
      <c r="M18" s="96"/>
    </row>
    <row r="19" spans="1:13" ht="15.75" customHeight="1">
      <c r="A19" s="107"/>
      <c r="B19" s="105"/>
      <c r="C19" s="105"/>
      <c r="D19" s="63" t="s">
        <v>85</v>
      </c>
      <c r="E19" s="65"/>
      <c r="F19" s="65"/>
      <c r="G19" s="65"/>
      <c r="H19" s="65"/>
      <c r="I19" s="65"/>
      <c r="J19" s="38">
        <v>6100</v>
      </c>
      <c r="K19" s="65"/>
    </row>
    <row r="20" spans="1:13" ht="15.75" customHeight="1">
      <c r="A20" s="107"/>
      <c r="B20" s="105"/>
      <c r="C20" s="105"/>
      <c r="D20" s="63" t="s">
        <v>95</v>
      </c>
      <c r="E20" s="65"/>
      <c r="F20" s="65"/>
      <c r="G20" s="65"/>
      <c r="H20" s="65"/>
      <c r="I20" s="27"/>
      <c r="J20" s="36">
        <v>480</v>
      </c>
      <c r="K20" s="65"/>
    </row>
    <row r="21" spans="1:13" ht="15.75" customHeight="1">
      <c r="A21" s="107"/>
      <c r="B21" s="105"/>
      <c r="C21" s="105"/>
      <c r="D21" s="63" t="s">
        <v>98</v>
      </c>
      <c r="E21" s="65"/>
      <c r="F21" s="65"/>
      <c r="G21" s="65"/>
      <c r="H21" s="65"/>
      <c r="I21" s="65"/>
      <c r="J21" s="37">
        <v>467</v>
      </c>
      <c r="K21" s="65"/>
    </row>
    <row r="22" spans="1:13" ht="15.75" customHeight="1">
      <c r="A22" s="105" t="s">
        <v>11</v>
      </c>
      <c r="B22" s="105"/>
      <c r="C22" s="105"/>
      <c r="D22" s="105"/>
      <c r="E22" s="21"/>
      <c r="F22" s="21"/>
      <c r="G22" s="21"/>
      <c r="H22" s="21"/>
      <c r="I22" s="21"/>
      <c r="J22" s="36">
        <f>SUM(J18:J21)/4</f>
        <v>3286.75</v>
      </c>
      <c r="K22" s="63"/>
    </row>
    <row r="23" spans="1:13" ht="15.75" customHeight="1"/>
    <row r="24" spans="1:13" ht="15.75" customHeight="1">
      <c r="A24" s="1" t="s">
        <v>0</v>
      </c>
      <c r="B24" s="101" t="s">
        <v>2</v>
      </c>
      <c r="C24" s="102"/>
      <c r="D24" s="1" t="s">
        <v>1</v>
      </c>
      <c r="E24" s="10" t="s">
        <v>18</v>
      </c>
      <c r="F24" s="10" t="s">
        <v>19</v>
      </c>
      <c r="G24" s="10" t="s">
        <v>20</v>
      </c>
      <c r="H24" s="10" t="s">
        <v>21</v>
      </c>
      <c r="I24" s="10" t="s">
        <v>22</v>
      </c>
      <c r="J24" s="10" t="s">
        <v>23</v>
      </c>
      <c r="K24" s="10" t="s">
        <v>24</v>
      </c>
    </row>
    <row r="25" spans="1:13" ht="15.75" customHeight="1">
      <c r="A25" s="109" t="s">
        <v>41</v>
      </c>
      <c r="B25" s="105" t="s">
        <v>10</v>
      </c>
      <c r="C25" s="105" t="s">
        <v>36</v>
      </c>
      <c r="D25" s="63" t="s">
        <v>101</v>
      </c>
      <c r="E25" s="65"/>
      <c r="F25" s="65"/>
      <c r="G25" s="65"/>
      <c r="H25" s="65"/>
      <c r="I25" s="26"/>
      <c r="J25" s="38">
        <v>6100</v>
      </c>
      <c r="K25" s="65"/>
    </row>
    <row r="26" spans="1:13" ht="15.75" customHeight="1">
      <c r="A26" s="107"/>
      <c r="B26" s="105"/>
      <c r="C26" s="105"/>
      <c r="D26" s="63" t="s">
        <v>75</v>
      </c>
      <c r="E26" s="65"/>
      <c r="F26" s="65"/>
      <c r="G26" s="65"/>
      <c r="H26" s="65"/>
      <c r="I26" s="65"/>
      <c r="J26" s="38">
        <v>6100</v>
      </c>
      <c r="K26" s="65"/>
    </row>
    <row r="27" spans="1:13" ht="15.75" customHeight="1">
      <c r="A27" s="107"/>
      <c r="B27" s="105"/>
      <c r="C27" s="105"/>
      <c r="D27" s="63" t="s">
        <v>99</v>
      </c>
      <c r="E27" s="65"/>
      <c r="F27" s="65"/>
      <c r="G27" s="65"/>
      <c r="H27" s="65"/>
      <c r="I27" s="27"/>
      <c r="J27" s="36">
        <v>480</v>
      </c>
      <c r="K27" s="65"/>
    </row>
    <row r="28" spans="1:13" ht="15.75" customHeight="1">
      <c r="A28" s="107"/>
      <c r="B28" s="105"/>
      <c r="C28" s="105"/>
      <c r="D28" s="63" t="s">
        <v>100</v>
      </c>
      <c r="E28" s="65"/>
      <c r="F28" s="65"/>
      <c r="G28" s="65"/>
      <c r="H28" s="65"/>
      <c r="I28" s="65"/>
      <c r="J28" s="37">
        <v>467</v>
      </c>
      <c r="K28" s="65"/>
    </row>
    <row r="29" spans="1:13" ht="15.75" customHeight="1">
      <c r="A29" s="105" t="s">
        <v>11</v>
      </c>
      <c r="B29" s="105"/>
      <c r="C29" s="105"/>
      <c r="D29" s="105"/>
      <c r="E29" s="21"/>
      <c r="F29" s="21"/>
      <c r="G29" s="21"/>
      <c r="H29" s="21"/>
      <c r="I29" s="21"/>
      <c r="J29" s="36">
        <f>SUM(J25:J28)/4</f>
        <v>3286.75</v>
      </c>
      <c r="K29" s="63"/>
    </row>
    <row r="30" spans="1:13" ht="15.75" customHeight="1">
      <c r="A30" s="6"/>
      <c r="B30" s="6"/>
      <c r="C30" s="6"/>
      <c r="D30" s="6"/>
      <c r="E30" s="23"/>
      <c r="F30" s="23"/>
      <c r="G30" s="23"/>
      <c r="H30" s="23"/>
      <c r="I30" s="23"/>
      <c r="J30" s="23"/>
      <c r="K30" s="17"/>
    </row>
    <row r="31" spans="1:13" ht="15.75" customHeight="1">
      <c r="A31" s="144" t="s">
        <v>35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</row>
    <row r="32" spans="1:13" ht="15.75" customHeight="1">
      <c r="A32" s="1" t="s">
        <v>0</v>
      </c>
      <c r="B32" s="101" t="s">
        <v>2</v>
      </c>
      <c r="C32" s="102"/>
      <c r="D32" s="1" t="s">
        <v>1</v>
      </c>
      <c r="E32" s="10" t="s">
        <v>30</v>
      </c>
      <c r="F32" s="10" t="s">
        <v>31</v>
      </c>
      <c r="G32" s="10" t="s">
        <v>32</v>
      </c>
      <c r="H32" s="10" t="s">
        <v>33</v>
      </c>
      <c r="I32" s="10"/>
      <c r="J32" s="116" t="s">
        <v>34</v>
      </c>
      <c r="K32" s="117"/>
    </row>
    <row r="33" spans="1:11" ht="15.75" customHeight="1">
      <c r="A33" s="109" t="s">
        <v>41</v>
      </c>
      <c r="B33" s="118" t="s">
        <v>17</v>
      </c>
      <c r="C33" s="119"/>
      <c r="D33" s="63" t="s">
        <v>101</v>
      </c>
      <c r="E33" s="27">
        <v>8150</v>
      </c>
      <c r="F33" s="27">
        <v>1500</v>
      </c>
      <c r="G33" s="37">
        <v>100</v>
      </c>
      <c r="H33" s="36"/>
      <c r="I33" s="65"/>
      <c r="J33" s="112"/>
      <c r="K33" s="113"/>
    </row>
    <row r="34" spans="1:11" ht="15.75" customHeight="1">
      <c r="A34" s="107"/>
      <c r="B34" s="120"/>
      <c r="C34" s="121"/>
      <c r="D34" s="63" t="s">
        <v>102</v>
      </c>
      <c r="E34" s="27">
        <v>8150</v>
      </c>
      <c r="F34" s="27">
        <v>1500</v>
      </c>
      <c r="G34" s="37">
        <v>100</v>
      </c>
      <c r="H34" s="36"/>
      <c r="I34" s="65"/>
      <c r="J34" s="112"/>
      <c r="K34" s="113"/>
    </row>
    <row r="35" spans="1:11" ht="15.75" customHeight="1">
      <c r="A35" s="107"/>
      <c r="B35" s="120"/>
      <c r="C35" s="121"/>
      <c r="D35" s="63" t="s">
        <v>95</v>
      </c>
      <c r="E35" s="65">
        <v>11000</v>
      </c>
      <c r="F35" s="26">
        <v>40800</v>
      </c>
      <c r="G35" s="36">
        <v>270</v>
      </c>
      <c r="H35" s="37">
        <v>1400</v>
      </c>
      <c r="I35" s="65"/>
      <c r="J35" s="165"/>
      <c r="K35" s="165"/>
    </row>
    <row r="36" spans="1:11" ht="15.75" customHeight="1">
      <c r="A36" s="107"/>
      <c r="B36" s="120"/>
      <c r="C36" s="121"/>
      <c r="D36" s="63" t="s">
        <v>96</v>
      </c>
      <c r="E36" s="26">
        <v>12000</v>
      </c>
      <c r="F36" s="65">
        <v>5100</v>
      </c>
      <c r="G36" s="38">
        <v>467</v>
      </c>
      <c r="H36" s="38">
        <v>1600</v>
      </c>
      <c r="I36" s="65"/>
      <c r="J36" s="112"/>
      <c r="K36" s="113"/>
    </row>
    <row r="37" spans="1:11" ht="15.75" customHeight="1">
      <c r="A37" s="105" t="s">
        <v>11</v>
      </c>
      <c r="B37" s="105"/>
      <c r="C37" s="105"/>
      <c r="D37" s="105"/>
      <c r="E37" s="21">
        <f>SUM(E33:E36)/4</f>
        <v>9825</v>
      </c>
      <c r="F37" s="21">
        <f t="shared" ref="F37:G37" si="3">SUM(F33:F36)/4</f>
        <v>12225</v>
      </c>
      <c r="G37" s="36">
        <f t="shared" si="3"/>
        <v>234.25</v>
      </c>
      <c r="H37" s="36">
        <f>SUM(H33:H36)/2</f>
        <v>1500</v>
      </c>
      <c r="I37" s="21">
        <f t="shared" ref="I37" si="4">SUM(I33:I36)</f>
        <v>0</v>
      </c>
      <c r="J37" s="165"/>
      <c r="K37" s="165"/>
    </row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24" customHeight="1"/>
  </sheetData>
  <mergeCells count="33">
    <mergeCell ref="A37:D37"/>
    <mergeCell ref="J37:K37"/>
    <mergeCell ref="A33:A36"/>
    <mergeCell ref="J33:K33"/>
    <mergeCell ref="J34:K34"/>
    <mergeCell ref="J35:K35"/>
    <mergeCell ref="B33:C36"/>
    <mergeCell ref="J36:K36"/>
    <mergeCell ref="B32:C32"/>
    <mergeCell ref="J32:K32"/>
    <mergeCell ref="B17:C17"/>
    <mergeCell ref="A18:A21"/>
    <mergeCell ref="B18:B21"/>
    <mergeCell ref="C18:C21"/>
    <mergeCell ref="A22:D22"/>
    <mergeCell ref="B24:C24"/>
    <mergeCell ref="A25:A28"/>
    <mergeCell ref="B25:B28"/>
    <mergeCell ref="C25:C28"/>
    <mergeCell ref="A29:D29"/>
    <mergeCell ref="A31:K31"/>
    <mergeCell ref="A15:D15"/>
    <mergeCell ref="A1:K1"/>
    <mergeCell ref="A2:K2"/>
    <mergeCell ref="B3:C3"/>
    <mergeCell ref="A4:A7"/>
    <mergeCell ref="B4:B7"/>
    <mergeCell ref="C4:C7"/>
    <mergeCell ref="A8:D8"/>
    <mergeCell ref="B10:C10"/>
    <mergeCell ref="A11:A14"/>
    <mergeCell ref="B11:B14"/>
    <mergeCell ref="C11:C14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3" customWidth="1"/>
    <col min="5" max="11" width="12.375" style="13" customWidth="1"/>
    <col min="12" max="13" width="12.125" customWidth="1"/>
  </cols>
  <sheetData>
    <row r="1" spans="1:13" ht="24.75" customHeight="1">
      <c r="A1" s="103" t="s">
        <v>104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0" t="s">
        <v>1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</row>
    <row r="4" spans="1:13" ht="15.75" customHeight="1">
      <c r="A4" s="34" t="s">
        <v>42</v>
      </c>
      <c r="B4" s="32" t="s">
        <v>10</v>
      </c>
      <c r="C4" s="32" t="s">
        <v>13</v>
      </c>
      <c r="D4" s="42" t="s">
        <v>103</v>
      </c>
      <c r="E4" s="9">
        <v>132727</v>
      </c>
      <c r="F4" s="9">
        <v>13273</v>
      </c>
      <c r="G4" s="9">
        <v>2000</v>
      </c>
      <c r="H4" s="9">
        <v>2000</v>
      </c>
      <c r="I4" s="9">
        <v>20000</v>
      </c>
      <c r="J4" s="9">
        <f>SUM(E4:I4)</f>
        <v>170000</v>
      </c>
      <c r="K4" s="9"/>
    </row>
    <row r="5" spans="1:13" ht="15.75" customHeight="1">
      <c r="A5" s="105" t="s">
        <v>11</v>
      </c>
      <c r="B5" s="105"/>
      <c r="C5" s="105"/>
      <c r="D5" s="105"/>
      <c r="E5" s="11">
        <f>SUM(E4:E4)/1</f>
        <v>132727</v>
      </c>
      <c r="F5" s="11">
        <f t="shared" ref="F5:J5" si="0">SUM(F4:F4)/1</f>
        <v>13273</v>
      </c>
      <c r="G5" s="11">
        <f t="shared" si="0"/>
        <v>2000</v>
      </c>
      <c r="H5" s="11">
        <f t="shared" si="0"/>
        <v>2000</v>
      </c>
      <c r="I5" s="11">
        <f t="shared" si="0"/>
        <v>20000</v>
      </c>
      <c r="J5" s="11">
        <f t="shared" si="0"/>
        <v>170000</v>
      </c>
      <c r="K5" s="12"/>
    </row>
    <row r="6" spans="1:13" ht="15.75" customHeight="1"/>
    <row r="7" spans="1:13" ht="15.75" customHeight="1">
      <c r="A7" s="1" t="s">
        <v>0</v>
      </c>
      <c r="B7" s="101" t="s">
        <v>2</v>
      </c>
      <c r="C7" s="102"/>
      <c r="D7" s="10" t="s">
        <v>1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</row>
    <row r="8" spans="1:13" ht="15.75" customHeight="1">
      <c r="A8" s="34" t="s">
        <v>42</v>
      </c>
      <c r="B8" s="32" t="s">
        <v>10</v>
      </c>
      <c r="C8" s="35" t="s">
        <v>37</v>
      </c>
      <c r="D8" s="42" t="s">
        <v>103</v>
      </c>
      <c r="E8" s="9">
        <v>132727</v>
      </c>
      <c r="F8" s="9">
        <v>13273</v>
      </c>
      <c r="G8" s="9">
        <v>2000</v>
      </c>
      <c r="H8" s="9">
        <v>2000</v>
      </c>
      <c r="I8" s="9">
        <v>20000</v>
      </c>
      <c r="J8" s="9">
        <f>SUM(E8:I8)</f>
        <v>170000</v>
      </c>
      <c r="K8" s="9"/>
    </row>
    <row r="9" spans="1:13" ht="15.75" customHeight="1">
      <c r="A9" s="105" t="s">
        <v>11</v>
      </c>
      <c r="B9" s="105"/>
      <c r="C9" s="105"/>
      <c r="D9" s="105"/>
      <c r="E9" s="11">
        <f>SUM(E8:E8)/1</f>
        <v>132727</v>
      </c>
      <c r="F9" s="11">
        <f t="shared" ref="F9:J9" si="1">SUM(F8:F8)/1</f>
        <v>13273</v>
      </c>
      <c r="G9" s="11">
        <f t="shared" si="1"/>
        <v>2000</v>
      </c>
      <c r="H9" s="11">
        <f t="shared" si="1"/>
        <v>2000</v>
      </c>
      <c r="I9" s="11">
        <f t="shared" si="1"/>
        <v>20000</v>
      </c>
      <c r="J9" s="11">
        <f t="shared" si="1"/>
        <v>170000</v>
      </c>
      <c r="K9" s="11"/>
    </row>
    <row r="10" spans="1:13" ht="15.75" customHeight="1"/>
    <row r="11" spans="1:13" ht="15.75" customHeight="1">
      <c r="A11" s="1" t="s">
        <v>0</v>
      </c>
      <c r="B11" s="101" t="s">
        <v>2</v>
      </c>
      <c r="C11" s="102"/>
      <c r="D11" s="10" t="s">
        <v>1</v>
      </c>
      <c r="E11" s="10" t="s">
        <v>3</v>
      </c>
      <c r="F11" s="10" t="s">
        <v>4</v>
      </c>
      <c r="G11" s="10" t="s">
        <v>5</v>
      </c>
      <c r="H11" s="10" t="s">
        <v>6</v>
      </c>
      <c r="I11" s="10" t="s">
        <v>7</v>
      </c>
      <c r="J11" s="10" t="s">
        <v>8</v>
      </c>
      <c r="K11" s="10" t="s">
        <v>9</v>
      </c>
    </row>
    <row r="12" spans="1:13" ht="15.75" customHeight="1">
      <c r="A12" s="34" t="s">
        <v>42</v>
      </c>
      <c r="B12" s="32" t="s">
        <v>10</v>
      </c>
      <c r="C12" s="32" t="s">
        <v>28</v>
      </c>
      <c r="D12" s="42" t="s">
        <v>103</v>
      </c>
      <c r="E12" s="9">
        <v>132727</v>
      </c>
      <c r="F12" s="9">
        <v>13273</v>
      </c>
      <c r="G12" s="9">
        <v>2000</v>
      </c>
      <c r="H12" s="9">
        <v>2000</v>
      </c>
      <c r="I12" s="9">
        <v>12000</v>
      </c>
      <c r="J12" s="9">
        <f>SUM(E12:I12)</f>
        <v>162000</v>
      </c>
      <c r="K12" s="9"/>
    </row>
    <row r="13" spans="1:13" ht="15.75" customHeight="1">
      <c r="A13" s="105" t="s">
        <v>11</v>
      </c>
      <c r="B13" s="105"/>
      <c r="C13" s="105"/>
      <c r="D13" s="105"/>
      <c r="E13" s="11">
        <f t="shared" ref="E13:J13" si="2">SUM(E12:E12)</f>
        <v>132727</v>
      </c>
      <c r="F13" s="11">
        <f t="shared" si="2"/>
        <v>13273</v>
      </c>
      <c r="G13" s="11">
        <f t="shared" si="2"/>
        <v>2000</v>
      </c>
      <c r="H13" s="11">
        <f t="shared" si="2"/>
        <v>2000</v>
      </c>
      <c r="I13" s="11">
        <f t="shared" si="2"/>
        <v>12000</v>
      </c>
      <c r="J13" s="11">
        <f t="shared" si="2"/>
        <v>162000</v>
      </c>
      <c r="K13" s="12"/>
    </row>
    <row r="14" spans="1:13" ht="15.75" customHeight="1"/>
    <row r="15" spans="1:13" ht="15.75" customHeight="1">
      <c r="A15" s="1" t="s">
        <v>0</v>
      </c>
      <c r="B15" s="101" t="s">
        <v>2</v>
      </c>
      <c r="C15" s="102"/>
      <c r="D15" s="10" t="s">
        <v>1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</row>
    <row r="16" spans="1:13" ht="15.75" customHeight="1">
      <c r="A16" s="34" t="s">
        <v>42</v>
      </c>
      <c r="B16" s="32" t="s">
        <v>10</v>
      </c>
      <c r="C16" s="32" t="s">
        <v>29</v>
      </c>
      <c r="D16" s="42" t="s">
        <v>103</v>
      </c>
      <c r="E16" s="9">
        <v>132727</v>
      </c>
      <c r="F16" s="9">
        <v>13273</v>
      </c>
      <c r="G16" s="9">
        <v>2000</v>
      </c>
      <c r="H16" s="9">
        <v>2000</v>
      </c>
      <c r="I16" s="9">
        <v>12000</v>
      </c>
      <c r="J16" s="9">
        <f>SUM(E16:I16)</f>
        <v>162000</v>
      </c>
      <c r="K16" s="9"/>
    </row>
    <row r="17" spans="1:11" ht="15.75" customHeight="1">
      <c r="A17" s="105" t="s">
        <v>11</v>
      </c>
      <c r="B17" s="105"/>
      <c r="C17" s="105"/>
      <c r="D17" s="105"/>
      <c r="E17" s="11">
        <f t="shared" ref="E17:J17" si="3">SUM(E16:E16)</f>
        <v>132727</v>
      </c>
      <c r="F17" s="11">
        <f t="shared" si="3"/>
        <v>13273</v>
      </c>
      <c r="G17" s="11">
        <f t="shared" si="3"/>
        <v>2000</v>
      </c>
      <c r="H17" s="11">
        <f t="shared" si="3"/>
        <v>2000</v>
      </c>
      <c r="I17" s="11">
        <f t="shared" si="3"/>
        <v>12000</v>
      </c>
      <c r="J17" s="11">
        <f t="shared" si="3"/>
        <v>162000</v>
      </c>
      <c r="K17" s="12"/>
    </row>
    <row r="18" spans="1:11" ht="15.75" customHeight="1"/>
    <row r="19" spans="1:11" ht="15.75" customHeight="1">
      <c r="A19" s="1" t="s">
        <v>0</v>
      </c>
      <c r="B19" s="101" t="s">
        <v>2</v>
      </c>
      <c r="C19" s="102"/>
      <c r="D19" s="10" t="s">
        <v>1</v>
      </c>
      <c r="E19" s="10" t="s">
        <v>3</v>
      </c>
      <c r="F19" s="10" t="s">
        <v>4</v>
      </c>
      <c r="G19" s="10" t="s">
        <v>5</v>
      </c>
      <c r="H19" s="10" t="s">
        <v>6</v>
      </c>
      <c r="I19" s="10" t="s">
        <v>7</v>
      </c>
      <c r="J19" s="10" t="s">
        <v>8</v>
      </c>
      <c r="K19" s="10" t="s">
        <v>9</v>
      </c>
    </row>
    <row r="20" spans="1:11" ht="15.75" customHeight="1">
      <c r="A20" s="34" t="s">
        <v>42</v>
      </c>
      <c r="B20" s="32" t="s">
        <v>14</v>
      </c>
      <c r="C20" s="32" t="s">
        <v>15</v>
      </c>
      <c r="D20" s="42" t="s">
        <v>103</v>
      </c>
      <c r="E20" s="9">
        <v>14636</v>
      </c>
      <c r="F20" s="9">
        <v>1464</v>
      </c>
      <c r="G20" s="9">
        <v>500</v>
      </c>
      <c r="H20" s="9">
        <v>400</v>
      </c>
      <c r="I20" s="9">
        <v>800</v>
      </c>
      <c r="J20" s="9">
        <f>SUM(E20:I20)</f>
        <v>17800</v>
      </c>
      <c r="K20" s="9"/>
    </row>
    <row r="21" spans="1:11" ht="15.75" customHeight="1">
      <c r="A21" s="105" t="s">
        <v>11</v>
      </c>
      <c r="B21" s="105"/>
      <c r="C21" s="105"/>
      <c r="D21" s="105"/>
      <c r="E21" s="11">
        <f>SUM(E20:E20)/1</f>
        <v>14636</v>
      </c>
      <c r="F21" s="11">
        <f t="shared" ref="F21:J21" si="4">SUM(F20:F20)/1</f>
        <v>1464</v>
      </c>
      <c r="G21" s="11">
        <f t="shared" si="4"/>
        <v>500</v>
      </c>
      <c r="H21" s="11">
        <f t="shared" si="4"/>
        <v>400</v>
      </c>
      <c r="I21" s="11">
        <f t="shared" si="4"/>
        <v>800</v>
      </c>
      <c r="J21" s="11">
        <f t="shared" si="4"/>
        <v>17800</v>
      </c>
      <c r="K21" s="12"/>
    </row>
    <row r="22" spans="1:11" ht="15.75" customHeight="1"/>
    <row r="23" spans="1:11" ht="15.75" customHeight="1">
      <c r="A23" s="1" t="s">
        <v>0</v>
      </c>
      <c r="B23" s="101" t="s">
        <v>2</v>
      </c>
      <c r="C23" s="102"/>
      <c r="D23" s="10" t="s">
        <v>1</v>
      </c>
      <c r="E23" s="10" t="s">
        <v>3</v>
      </c>
      <c r="F23" s="10" t="s">
        <v>4</v>
      </c>
      <c r="G23" s="10" t="s">
        <v>5</v>
      </c>
      <c r="H23" s="10" t="s">
        <v>6</v>
      </c>
      <c r="I23" s="10" t="s">
        <v>7</v>
      </c>
      <c r="J23" s="10" t="s">
        <v>8</v>
      </c>
      <c r="K23" s="10" t="s">
        <v>9</v>
      </c>
    </row>
    <row r="24" spans="1:11" ht="15.75" customHeight="1">
      <c r="A24" s="34" t="s">
        <v>42</v>
      </c>
      <c r="B24" s="32" t="s">
        <v>17</v>
      </c>
      <c r="C24" s="32" t="s">
        <v>16</v>
      </c>
      <c r="D24" s="42" t="s">
        <v>92</v>
      </c>
      <c r="E24" s="9">
        <v>14636</v>
      </c>
      <c r="F24" s="9">
        <v>1464</v>
      </c>
      <c r="G24" s="9">
        <v>500</v>
      </c>
      <c r="H24" s="9">
        <v>400</v>
      </c>
      <c r="I24" s="9">
        <v>800</v>
      </c>
      <c r="J24" s="9">
        <f>SUM(E24:I24)</f>
        <v>17800</v>
      </c>
      <c r="K24" s="9"/>
    </row>
    <row r="25" spans="1:11" ht="15.75" customHeight="1">
      <c r="A25" s="105" t="s">
        <v>11</v>
      </c>
      <c r="B25" s="105"/>
      <c r="C25" s="105"/>
      <c r="D25" s="105"/>
      <c r="E25" s="11">
        <f>SUM(E24:E24)/1</f>
        <v>14636</v>
      </c>
      <c r="F25" s="11">
        <f t="shared" ref="F25:J25" si="5">SUM(F24:F24)/1</f>
        <v>1464</v>
      </c>
      <c r="G25" s="11">
        <f t="shared" si="5"/>
        <v>500</v>
      </c>
      <c r="H25" s="11">
        <f t="shared" si="5"/>
        <v>400</v>
      </c>
      <c r="I25" s="11">
        <f t="shared" si="5"/>
        <v>800</v>
      </c>
      <c r="J25" s="11">
        <f t="shared" si="5"/>
        <v>17800</v>
      </c>
      <c r="K25" s="12"/>
    </row>
    <row r="26" spans="1:11" ht="24" customHeight="1"/>
  </sheetData>
  <mergeCells count="14">
    <mergeCell ref="A25:D25"/>
    <mergeCell ref="A17:D17"/>
    <mergeCell ref="B19:C19"/>
    <mergeCell ref="A21:D21"/>
    <mergeCell ref="B23:C23"/>
    <mergeCell ref="A1:K1"/>
    <mergeCell ref="A2:K2"/>
    <mergeCell ref="B3:C3"/>
    <mergeCell ref="B15:C15"/>
    <mergeCell ref="A5:D5"/>
    <mergeCell ref="B7:C7"/>
    <mergeCell ref="A9:D9"/>
    <mergeCell ref="B11:C11"/>
    <mergeCell ref="A13:D13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14" max="10" man="1"/>
  </rowBreaks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customWidth="1"/>
    <col min="5" max="11" width="12.375" style="13" customWidth="1"/>
    <col min="12" max="13" width="12.125" customWidth="1"/>
  </cols>
  <sheetData>
    <row r="1" spans="1:13" ht="24.75" customHeight="1">
      <c r="A1" s="103" t="s">
        <v>109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" t="s">
        <v>1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3" ht="15.75" customHeight="1">
      <c r="A4" s="34" t="s">
        <v>42</v>
      </c>
      <c r="B4" s="32" t="s">
        <v>10</v>
      </c>
      <c r="C4" s="32" t="s">
        <v>13</v>
      </c>
      <c r="D4" s="42" t="s">
        <v>94</v>
      </c>
      <c r="E4" s="9">
        <v>33200</v>
      </c>
      <c r="F4" s="9"/>
      <c r="G4" s="9">
        <v>49460</v>
      </c>
      <c r="H4" s="9">
        <v>74190</v>
      </c>
      <c r="I4" s="9">
        <v>62660</v>
      </c>
      <c r="J4" s="20" t="s">
        <v>54</v>
      </c>
      <c r="K4" s="9"/>
    </row>
    <row r="5" spans="1:13" ht="15.75" customHeight="1">
      <c r="A5" s="105" t="s">
        <v>11</v>
      </c>
      <c r="B5" s="105"/>
      <c r="C5" s="105"/>
      <c r="D5" s="105"/>
      <c r="E5" s="11">
        <f>SUM(E4:E4)/1</f>
        <v>33200</v>
      </c>
      <c r="F5" s="11"/>
      <c r="G5" s="11">
        <f t="shared" ref="G5:I5" si="0">SUM(G4:G4)/1</f>
        <v>49460</v>
      </c>
      <c r="H5" s="11">
        <f t="shared" si="0"/>
        <v>74190</v>
      </c>
      <c r="I5" s="11">
        <f t="shared" si="0"/>
        <v>62660</v>
      </c>
      <c r="J5" s="11" t="s">
        <v>54</v>
      </c>
      <c r="K5" s="12"/>
    </row>
    <row r="6" spans="1:13" ht="15.75" customHeight="1"/>
    <row r="7" spans="1:13" ht="15.75" customHeight="1">
      <c r="A7" s="1" t="s">
        <v>0</v>
      </c>
      <c r="B7" s="101" t="s">
        <v>2</v>
      </c>
      <c r="C7" s="102"/>
      <c r="D7" s="1" t="s">
        <v>1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0" t="s">
        <v>23</v>
      </c>
      <c r="K7" s="10" t="s">
        <v>24</v>
      </c>
    </row>
    <row r="8" spans="1:13" ht="15.75" customHeight="1">
      <c r="A8" s="34" t="s">
        <v>42</v>
      </c>
      <c r="B8" s="32" t="s">
        <v>10</v>
      </c>
      <c r="C8" s="35" t="s">
        <v>12</v>
      </c>
      <c r="D8" s="42" t="s">
        <v>101</v>
      </c>
      <c r="E8" s="9">
        <v>13400</v>
      </c>
      <c r="F8" s="9"/>
      <c r="G8" s="9">
        <v>45890</v>
      </c>
      <c r="H8" s="9">
        <v>59560</v>
      </c>
      <c r="I8" s="9">
        <v>49630</v>
      </c>
      <c r="J8" s="9" t="s">
        <v>54</v>
      </c>
      <c r="K8" s="9"/>
    </row>
    <row r="9" spans="1:13" ht="15.75" customHeight="1">
      <c r="A9" s="105" t="s">
        <v>11</v>
      </c>
      <c r="B9" s="105"/>
      <c r="C9" s="105"/>
      <c r="D9" s="105"/>
      <c r="E9" s="11">
        <f>SUM(E8:E8)</f>
        <v>13400</v>
      </c>
      <c r="F9" s="11"/>
      <c r="G9" s="11">
        <f>SUM(G8:G8)</f>
        <v>45890</v>
      </c>
      <c r="H9" s="11">
        <f>SUM(H8:H8)</f>
        <v>59560</v>
      </c>
      <c r="I9" s="11"/>
      <c r="J9" s="9" t="s">
        <v>54</v>
      </c>
      <c r="K9" s="12"/>
    </row>
    <row r="10" spans="1:13" ht="15.75" customHeight="1"/>
    <row r="11" spans="1:13" ht="15.75" customHeight="1">
      <c r="A11" s="1" t="s">
        <v>0</v>
      </c>
      <c r="B11" s="101" t="s">
        <v>2</v>
      </c>
      <c r="C11" s="102"/>
      <c r="D11" s="1" t="s">
        <v>1</v>
      </c>
      <c r="E11" s="10" t="s">
        <v>18</v>
      </c>
      <c r="F11" s="10" t="s">
        <v>19</v>
      </c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24</v>
      </c>
    </row>
    <row r="12" spans="1:13" ht="15.75" customHeight="1">
      <c r="A12" s="34" t="s">
        <v>42</v>
      </c>
      <c r="B12" s="32" t="s">
        <v>10</v>
      </c>
      <c r="C12" s="32" t="s">
        <v>28</v>
      </c>
      <c r="D12" s="42" t="s">
        <v>101</v>
      </c>
      <c r="E12" s="9">
        <v>13600</v>
      </c>
      <c r="F12" s="9"/>
      <c r="G12" s="9">
        <v>67280</v>
      </c>
      <c r="H12" s="9">
        <v>68070</v>
      </c>
      <c r="I12" s="9">
        <v>55890</v>
      </c>
      <c r="J12" s="9" t="s">
        <v>54</v>
      </c>
      <c r="K12" s="9"/>
    </row>
    <row r="13" spans="1:13" ht="15.75" customHeight="1">
      <c r="A13" s="105" t="s">
        <v>11</v>
      </c>
      <c r="B13" s="105"/>
      <c r="C13" s="105"/>
      <c r="D13" s="105"/>
      <c r="E13" s="11">
        <f>SUM(E12)</f>
        <v>13600</v>
      </c>
      <c r="F13" s="11"/>
      <c r="G13" s="11">
        <f t="shared" ref="G13:I13" si="1">SUM(G12)</f>
        <v>67280</v>
      </c>
      <c r="H13" s="11">
        <f t="shared" si="1"/>
        <v>68070</v>
      </c>
      <c r="I13" s="11">
        <f t="shared" si="1"/>
        <v>55890</v>
      </c>
      <c r="J13" s="9" t="s">
        <v>54</v>
      </c>
      <c r="K13" s="12"/>
    </row>
    <row r="14" spans="1:13" ht="15.75" customHeight="1"/>
    <row r="15" spans="1:13" ht="15.75" customHeight="1">
      <c r="A15" s="1" t="s">
        <v>0</v>
      </c>
      <c r="B15" s="101" t="s">
        <v>2</v>
      </c>
      <c r="C15" s="102"/>
      <c r="D15" s="1" t="s">
        <v>1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  <c r="K15" s="10" t="s">
        <v>24</v>
      </c>
    </row>
    <row r="16" spans="1:13" ht="15.75" customHeight="1">
      <c r="A16" s="34" t="s">
        <v>42</v>
      </c>
      <c r="B16" s="32" t="s">
        <v>10</v>
      </c>
      <c r="C16" s="32" t="s">
        <v>36</v>
      </c>
      <c r="D16" s="42" t="s">
        <v>94</v>
      </c>
      <c r="E16" s="9">
        <v>9400</v>
      </c>
      <c r="F16" s="9"/>
      <c r="G16" s="9">
        <v>41040</v>
      </c>
      <c r="H16" s="9">
        <v>50760</v>
      </c>
      <c r="I16" s="9">
        <v>37890</v>
      </c>
      <c r="J16" s="9" t="s">
        <v>54</v>
      </c>
      <c r="K16" s="9"/>
    </row>
    <row r="17" spans="1:11" ht="15.75" customHeight="1">
      <c r="A17" s="105" t="s">
        <v>11</v>
      </c>
      <c r="B17" s="105"/>
      <c r="C17" s="105"/>
      <c r="D17" s="105"/>
      <c r="E17" s="11"/>
      <c r="F17" s="11"/>
      <c r="G17" s="11"/>
      <c r="H17" s="11"/>
      <c r="I17" s="11"/>
      <c r="J17" s="9" t="s">
        <v>54</v>
      </c>
      <c r="K17" s="12"/>
    </row>
    <row r="18" spans="1:11" ht="15.75" customHeight="1"/>
    <row r="19" spans="1:11" ht="15.75" customHeight="1">
      <c r="A19" s="104" t="s">
        <v>35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 ht="15.75" customHeight="1">
      <c r="A20" s="1" t="s">
        <v>0</v>
      </c>
      <c r="B20" s="101" t="s">
        <v>2</v>
      </c>
      <c r="C20" s="102"/>
      <c r="D20" s="1" t="s">
        <v>1</v>
      </c>
      <c r="E20" s="10" t="s">
        <v>30</v>
      </c>
      <c r="F20" s="10" t="s">
        <v>31</v>
      </c>
      <c r="G20" s="10" t="s">
        <v>32</v>
      </c>
      <c r="H20" s="10" t="s">
        <v>33</v>
      </c>
      <c r="I20" s="10"/>
      <c r="J20" s="116" t="s">
        <v>34</v>
      </c>
      <c r="K20" s="117"/>
    </row>
    <row r="21" spans="1:11" ht="15.75" customHeight="1">
      <c r="A21" s="34" t="s">
        <v>42</v>
      </c>
      <c r="B21" s="118" t="s">
        <v>17</v>
      </c>
      <c r="C21" s="119"/>
      <c r="D21" s="42" t="s">
        <v>101</v>
      </c>
      <c r="E21" s="9">
        <v>11000</v>
      </c>
      <c r="F21" s="9">
        <v>5000</v>
      </c>
      <c r="G21" s="9" t="s">
        <v>54</v>
      </c>
      <c r="H21" s="9" t="s">
        <v>57</v>
      </c>
      <c r="I21" s="9"/>
      <c r="J21" s="112"/>
      <c r="K21" s="113"/>
    </row>
    <row r="22" spans="1:11" ht="15.75" customHeight="1">
      <c r="A22" s="105" t="s">
        <v>11</v>
      </c>
      <c r="B22" s="105"/>
      <c r="C22" s="105"/>
      <c r="D22" s="105"/>
      <c r="E22" s="11">
        <f>SUM(E21:E21)</f>
        <v>11000</v>
      </c>
      <c r="F22" s="11">
        <f>SUM(F21:F21)</f>
        <v>5000</v>
      </c>
      <c r="G22" s="9" t="s">
        <v>54</v>
      </c>
      <c r="H22" s="9" t="s">
        <v>57</v>
      </c>
      <c r="I22" s="11"/>
      <c r="J22" s="11"/>
      <c r="K22" s="12"/>
    </row>
    <row r="23" spans="1:11" ht="15.75" customHeight="1"/>
    <row r="24" spans="1:11" ht="15.75" customHeight="1"/>
    <row r="25" spans="1:11" ht="15.75" customHeight="1"/>
    <row r="26" spans="1:11" ht="15.75" customHeight="1"/>
    <row r="27" spans="1:11" ht="24" customHeight="1"/>
  </sheetData>
  <mergeCells count="16">
    <mergeCell ref="A22:D22"/>
    <mergeCell ref="A17:D17"/>
    <mergeCell ref="A19:K19"/>
    <mergeCell ref="J20:K20"/>
    <mergeCell ref="J21:K21"/>
    <mergeCell ref="B20:C20"/>
    <mergeCell ref="B21:C21"/>
    <mergeCell ref="A1:K1"/>
    <mergeCell ref="A2:K2"/>
    <mergeCell ref="B3:C3"/>
    <mergeCell ref="B15:C15"/>
    <mergeCell ref="A5:D5"/>
    <mergeCell ref="B7:C7"/>
    <mergeCell ref="A9:D9"/>
    <mergeCell ref="B11:C11"/>
    <mergeCell ref="A13:D13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14" max="10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sqref="A1:K1"/>
    </sheetView>
  </sheetViews>
  <sheetFormatPr defaultRowHeight="16.5"/>
  <cols>
    <col min="4" max="4" width="15.625" customWidth="1"/>
    <col min="5" max="11" width="12.875" customWidth="1"/>
  </cols>
  <sheetData>
    <row r="1" spans="1:11" ht="20.25">
      <c r="A1" s="103" t="s">
        <v>104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>
      <c r="A3" s="1" t="s">
        <v>0</v>
      </c>
      <c r="B3" s="101" t="s">
        <v>2</v>
      </c>
      <c r="C3" s="102"/>
      <c r="D3" s="10" t="s">
        <v>1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</row>
    <row r="4" spans="1:11">
      <c r="A4" s="33" t="s">
        <v>39</v>
      </c>
      <c r="B4" s="32" t="s">
        <v>10</v>
      </c>
      <c r="C4" s="32" t="s">
        <v>13</v>
      </c>
      <c r="D4" s="42" t="s">
        <v>74</v>
      </c>
      <c r="E4" s="9">
        <v>125000</v>
      </c>
      <c r="F4" s="9"/>
      <c r="G4" s="9">
        <v>2000</v>
      </c>
      <c r="H4" s="9">
        <v>2000</v>
      </c>
      <c r="I4" s="9">
        <v>20000</v>
      </c>
      <c r="J4" s="9">
        <f>SUM(E4:I4)</f>
        <v>149000</v>
      </c>
      <c r="K4" s="9"/>
    </row>
    <row r="5" spans="1:11">
      <c r="A5" s="105" t="s">
        <v>11</v>
      </c>
      <c r="B5" s="105"/>
      <c r="C5" s="105"/>
      <c r="D5" s="105"/>
      <c r="E5" s="11">
        <f>SUM(E4:E4)</f>
        <v>125000</v>
      </c>
      <c r="F5" s="11"/>
      <c r="G5" s="11">
        <f t="shared" ref="G5:J5" si="0">SUM(G4:G4)</f>
        <v>2000</v>
      </c>
      <c r="H5" s="11">
        <f t="shared" si="0"/>
        <v>2000</v>
      </c>
      <c r="I5" s="11">
        <f t="shared" si="0"/>
        <v>20000</v>
      </c>
      <c r="J5" s="11">
        <f t="shared" si="0"/>
        <v>149000</v>
      </c>
      <c r="K5" s="12"/>
    </row>
    <row r="6" spans="1:11">
      <c r="D6" s="13"/>
      <c r="E6" s="13"/>
      <c r="F6" s="13"/>
      <c r="G6" s="13"/>
      <c r="H6" s="13"/>
      <c r="I6" s="13"/>
      <c r="J6" s="13"/>
      <c r="K6" s="13"/>
    </row>
    <row r="7" spans="1:11">
      <c r="A7" s="1" t="s">
        <v>0</v>
      </c>
      <c r="B7" s="101" t="s">
        <v>2</v>
      </c>
      <c r="C7" s="102"/>
      <c r="D7" s="10" t="s">
        <v>1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</row>
    <row r="8" spans="1:11">
      <c r="A8" s="33" t="s">
        <v>39</v>
      </c>
      <c r="B8" s="32" t="s">
        <v>10</v>
      </c>
      <c r="C8" s="35" t="s">
        <v>26</v>
      </c>
      <c r="D8" s="42" t="s">
        <v>74</v>
      </c>
      <c r="E8" s="9">
        <v>125000</v>
      </c>
      <c r="F8" s="9"/>
      <c r="G8" s="9">
        <v>2000</v>
      </c>
      <c r="H8" s="9">
        <v>2000</v>
      </c>
      <c r="I8" s="9">
        <v>20000</v>
      </c>
      <c r="J8" s="9">
        <f>SUM(E8:I8)</f>
        <v>149000</v>
      </c>
      <c r="K8" s="9"/>
    </row>
    <row r="9" spans="1:11">
      <c r="A9" s="105" t="s">
        <v>11</v>
      </c>
      <c r="B9" s="105"/>
      <c r="C9" s="105"/>
      <c r="D9" s="105"/>
      <c r="E9" s="11">
        <f>SUM(E8:E8)</f>
        <v>125000</v>
      </c>
      <c r="F9" s="11"/>
      <c r="G9" s="11">
        <f t="shared" ref="G9:J9" si="1">SUM(G8:G8)</f>
        <v>2000</v>
      </c>
      <c r="H9" s="11">
        <f t="shared" si="1"/>
        <v>2000</v>
      </c>
      <c r="I9" s="11">
        <f t="shared" si="1"/>
        <v>20000</v>
      </c>
      <c r="J9" s="11">
        <f t="shared" si="1"/>
        <v>149000</v>
      </c>
      <c r="K9" s="12"/>
    </row>
    <row r="10" spans="1:11">
      <c r="D10" s="13"/>
      <c r="E10" s="13"/>
      <c r="F10" s="13"/>
      <c r="G10" s="13"/>
      <c r="H10" s="13"/>
      <c r="I10" s="13"/>
      <c r="J10" s="13"/>
      <c r="K10" s="13"/>
    </row>
    <row r="11" spans="1:11">
      <c r="A11" s="1" t="s">
        <v>0</v>
      </c>
      <c r="B11" s="101" t="s">
        <v>2</v>
      </c>
      <c r="C11" s="102"/>
      <c r="D11" s="10" t="s">
        <v>1</v>
      </c>
      <c r="E11" s="10" t="s">
        <v>3</v>
      </c>
      <c r="F11" s="10" t="s">
        <v>4</v>
      </c>
      <c r="G11" s="10" t="s">
        <v>5</v>
      </c>
      <c r="H11" s="10" t="s">
        <v>6</v>
      </c>
      <c r="I11" s="10" t="s">
        <v>7</v>
      </c>
      <c r="J11" s="10" t="s">
        <v>8</v>
      </c>
      <c r="K11" s="10" t="s">
        <v>9</v>
      </c>
    </row>
    <row r="12" spans="1:11" ht="17.45" customHeight="1">
      <c r="A12" s="34" t="s">
        <v>43</v>
      </c>
      <c r="B12" s="32" t="s">
        <v>10</v>
      </c>
      <c r="C12" s="32" t="s">
        <v>28</v>
      </c>
      <c r="D12" s="42" t="s">
        <v>97</v>
      </c>
      <c r="E12" s="9">
        <v>125000</v>
      </c>
      <c r="F12" s="9"/>
      <c r="G12" s="9">
        <v>2000</v>
      </c>
      <c r="H12" s="9">
        <v>2000</v>
      </c>
      <c r="I12" s="9">
        <v>12000</v>
      </c>
      <c r="J12" s="9">
        <f>SUM(E12:I12)</f>
        <v>141000</v>
      </c>
      <c r="K12" s="9"/>
    </row>
    <row r="13" spans="1:11">
      <c r="A13" s="105" t="s">
        <v>11</v>
      </c>
      <c r="B13" s="105"/>
      <c r="C13" s="105"/>
      <c r="D13" s="105"/>
      <c r="E13" s="11">
        <f>SUM(E12:E12)</f>
        <v>125000</v>
      </c>
      <c r="F13" s="11"/>
      <c r="G13" s="11">
        <f t="shared" ref="G13:J13" si="2">SUM(G12:G12)</f>
        <v>2000</v>
      </c>
      <c r="H13" s="11">
        <f t="shared" si="2"/>
        <v>2000</v>
      </c>
      <c r="I13" s="11">
        <f t="shared" si="2"/>
        <v>12000</v>
      </c>
      <c r="J13" s="11">
        <f t="shared" si="2"/>
        <v>141000</v>
      </c>
      <c r="K13" s="12"/>
    </row>
    <row r="14" spans="1:11">
      <c r="D14" s="13"/>
      <c r="E14" s="13"/>
      <c r="F14" s="13"/>
      <c r="G14" s="13"/>
      <c r="H14" s="13"/>
      <c r="I14" s="13"/>
      <c r="J14" s="13"/>
      <c r="K14" s="13"/>
    </row>
    <row r="15" spans="1:11">
      <c r="A15" s="1" t="s">
        <v>0</v>
      </c>
      <c r="B15" s="101" t="s">
        <v>2</v>
      </c>
      <c r="C15" s="102"/>
      <c r="D15" s="10" t="s">
        <v>1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</row>
    <row r="16" spans="1:11" ht="17.45" customHeight="1">
      <c r="A16" s="34" t="s">
        <v>43</v>
      </c>
      <c r="B16" s="33" t="s">
        <v>10</v>
      </c>
      <c r="C16" s="33" t="s">
        <v>29</v>
      </c>
      <c r="D16" s="42" t="s">
        <v>97</v>
      </c>
      <c r="E16" s="9">
        <v>125000</v>
      </c>
      <c r="F16" s="9"/>
      <c r="G16" s="9">
        <v>2000</v>
      </c>
      <c r="H16" s="9">
        <v>2000</v>
      </c>
      <c r="I16" s="9">
        <v>12000</v>
      </c>
      <c r="J16" s="9">
        <f>SUM(E16:I16)</f>
        <v>141000</v>
      </c>
      <c r="K16" s="9"/>
    </row>
    <row r="17" spans="1:11">
      <c r="A17" s="105" t="s">
        <v>11</v>
      </c>
      <c r="B17" s="105"/>
      <c r="C17" s="105"/>
      <c r="D17" s="105"/>
      <c r="E17" s="11">
        <f>SUM(E16:E16)</f>
        <v>125000</v>
      </c>
      <c r="F17" s="11"/>
      <c r="G17" s="11">
        <f t="shared" ref="G17:J17" si="3">SUM(G16:G16)</f>
        <v>2000</v>
      </c>
      <c r="H17" s="11">
        <f t="shared" si="3"/>
        <v>2000</v>
      </c>
      <c r="I17" s="11"/>
      <c r="J17" s="11">
        <f t="shared" si="3"/>
        <v>141000</v>
      </c>
      <c r="K17" s="12"/>
    </row>
    <row r="18" spans="1:11">
      <c r="D18" s="13"/>
      <c r="E18" s="13"/>
      <c r="F18" s="13"/>
      <c r="G18" s="13"/>
      <c r="H18" s="13"/>
      <c r="I18" s="13"/>
      <c r="J18" s="13"/>
      <c r="K18" s="13"/>
    </row>
    <row r="19" spans="1:11">
      <c r="A19" s="1" t="s">
        <v>0</v>
      </c>
      <c r="B19" s="101" t="s">
        <v>2</v>
      </c>
      <c r="C19" s="102"/>
      <c r="D19" s="10" t="s">
        <v>1</v>
      </c>
      <c r="E19" s="10" t="s">
        <v>3</v>
      </c>
      <c r="F19" s="10" t="s">
        <v>4</v>
      </c>
      <c r="G19" s="10" t="s">
        <v>5</v>
      </c>
      <c r="H19" s="10" t="s">
        <v>6</v>
      </c>
      <c r="I19" s="10" t="s">
        <v>7</v>
      </c>
      <c r="J19" s="10" t="s">
        <v>8</v>
      </c>
      <c r="K19" s="10" t="s">
        <v>9</v>
      </c>
    </row>
    <row r="20" spans="1:11" ht="17.45" customHeight="1">
      <c r="A20" s="34" t="s">
        <v>43</v>
      </c>
      <c r="B20" s="33" t="s">
        <v>14</v>
      </c>
      <c r="C20" s="33" t="s">
        <v>15</v>
      </c>
      <c r="D20" s="42" t="s">
        <v>97</v>
      </c>
      <c r="E20" s="9">
        <v>19000</v>
      </c>
      <c r="F20" s="9"/>
      <c r="G20" s="9">
        <v>700</v>
      </c>
      <c r="H20" s="9">
        <v>400</v>
      </c>
      <c r="I20" s="9">
        <v>800</v>
      </c>
      <c r="J20" s="9">
        <f>SUM(E20:I20)</f>
        <v>20900</v>
      </c>
      <c r="K20" s="9"/>
    </row>
    <row r="21" spans="1:11">
      <c r="A21" s="105" t="s">
        <v>11</v>
      </c>
      <c r="B21" s="105"/>
      <c r="C21" s="105"/>
      <c r="D21" s="105"/>
      <c r="E21" s="11">
        <f>SUM(E20:E20)</f>
        <v>19000</v>
      </c>
      <c r="F21" s="11"/>
      <c r="G21" s="11">
        <f t="shared" ref="G21:J21" si="4">SUM(G20:G20)</f>
        <v>700</v>
      </c>
      <c r="H21" s="11">
        <f t="shared" si="4"/>
        <v>400</v>
      </c>
      <c r="I21" s="11">
        <f t="shared" si="4"/>
        <v>800</v>
      </c>
      <c r="J21" s="11">
        <f t="shared" si="4"/>
        <v>20900</v>
      </c>
      <c r="K21" s="12"/>
    </row>
    <row r="22" spans="1:11">
      <c r="D22" s="13"/>
      <c r="E22" s="13"/>
      <c r="F22" s="13"/>
      <c r="G22" s="13"/>
      <c r="H22" s="13"/>
      <c r="I22" s="13"/>
      <c r="J22" s="13"/>
      <c r="K22" s="13"/>
    </row>
    <row r="23" spans="1:11">
      <c r="A23" s="1" t="s">
        <v>0</v>
      </c>
      <c r="B23" s="101" t="s">
        <v>2</v>
      </c>
      <c r="C23" s="102"/>
      <c r="D23" s="10" t="s">
        <v>1</v>
      </c>
      <c r="E23" s="10" t="s">
        <v>3</v>
      </c>
      <c r="F23" s="10" t="s">
        <v>4</v>
      </c>
      <c r="G23" s="10" t="s">
        <v>5</v>
      </c>
      <c r="H23" s="10" t="s">
        <v>6</v>
      </c>
      <c r="I23" s="10" t="s">
        <v>7</v>
      </c>
      <c r="J23" s="10" t="s">
        <v>60</v>
      </c>
      <c r="K23" s="10" t="s">
        <v>9</v>
      </c>
    </row>
    <row r="24" spans="1:11" ht="17.45" customHeight="1">
      <c r="A24" s="34" t="s">
        <v>43</v>
      </c>
      <c r="B24" s="33" t="s">
        <v>14</v>
      </c>
      <c r="C24" s="33" t="s">
        <v>16</v>
      </c>
      <c r="D24" s="42" t="s">
        <v>97</v>
      </c>
      <c r="E24" s="9">
        <v>18500</v>
      </c>
      <c r="F24" s="9">
        <v>1850</v>
      </c>
      <c r="G24" s="9">
        <v>700</v>
      </c>
      <c r="H24" s="9">
        <v>400</v>
      </c>
      <c r="I24" s="9">
        <v>800</v>
      </c>
      <c r="J24" s="9">
        <f>SUM(E24:I24)</f>
        <v>22250</v>
      </c>
      <c r="K24" s="9"/>
    </row>
    <row r="25" spans="1:11">
      <c r="A25" s="105" t="s">
        <v>11</v>
      </c>
      <c r="B25" s="105"/>
      <c r="C25" s="105"/>
      <c r="D25" s="105"/>
      <c r="E25" s="11">
        <f>SUM(E24:E24)</f>
        <v>18500</v>
      </c>
      <c r="F25" s="11">
        <f t="shared" ref="F25:J25" si="5">SUM(F24:F24)</f>
        <v>1850</v>
      </c>
      <c r="G25" s="11">
        <f t="shared" si="5"/>
        <v>700</v>
      </c>
      <c r="H25" s="11">
        <f t="shared" si="5"/>
        <v>400</v>
      </c>
      <c r="I25" s="11">
        <f t="shared" si="5"/>
        <v>800</v>
      </c>
      <c r="J25" s="11">
        <f t="shared" si="5"/>
        <v>22250</v>
      </c>
      <c r="K25" s="12"/>
    </row>
  </sheetData>
  <mergeCells count="14">
    <mergeCell ref="A25:D25"/>
    <mergeCell ref="A17:D17"/>
    <mergeCell ref="B19:C19"/>
    <mergeCell ref="A21:D21"/>
    <mergeCell ref="B23:C23"/>
    <mergeCell ref="A1:K1"/>
    <mergeCell ref="A2:K2"/>
    <mergeCell ref="B3:C3"/>
    <mergeCell ref="B15:C15"/>
    <mergeCell ref="A5:D5"/>
    <mergeCell ref="B7:C7"/>
    <mergeCell ref="A9:D9"/>
    <mergeCell ref="B11:C11"/>
    <mergeCell ref="A13:D13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M16" sqref="M16"/>
    </sheetView>
  </sheetViews>
  <sheetFormatPr defaultRowHeight="16.5"/>
  <cols>
    <col min="4" max="4" width="15.625" customWidth="1"/>
    <col min="5" max="5" width="19.875" bestFit="1" customWidth="1"/>
    <col min="6" max="11" width="14.375" customWidth="1"/>
  </cols>
  <sheetData>
    <row r="1" spans="1:11" ht="20.25">
      <c r="A1" s="103" t="s">
        <v>105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>
      <c r="A3" s="1" t="s">
        <v>0</v>
      </c>
      <c r="B3" s="101" t="s">
        <v>2</v>
      </c>
      <c r="C3" s="102"/>
      <c r="D3" s="1" t="s">
        <v>1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1" ht="39" customHeight="1">
      <c r="A4" s="34" t="s">
        <v>43</v>
      </c>
      <c r="B4" s="33" t="s">
        <v>10</v>
      </c>
      <c r="C4" s="33" t="s">
        <v>13</v>
      </c>
      <c r="D4" s="42" t="s">
        <v>97</v>
      </c>
      <c r="E4" s="9">
        <v>38300</v>
      </c>
      <c r="F4" s="9">
        <v>30000</v>
      </c>
      <c r="G4" s="9">
        <v>60700</v>
      </c>
      <c r="H4" s="9">
        <v>98700</v>
      </c>
      <c r="I4" s="9"/>
      <c r="J4" s="9"/>
      <c r="K4" s="9"/>
    </row>
    <row r="5" spans="1:11">
      <c r="A5" s="105" t="s">
        <v>11</v>
      </c>
      <c r="B5" s="105"/>
      <c r="C5" s="105"/>
      <c r="D5" s="105"/>
      <c r="E5" s="11">
        <f>SUM(E4:E4)</f>
        <v>38300</v>
      </c>
      <c r="F5" s="11">
        <f t="shared" ref="F5:H5" si="0">SUM(F4:F4)</f>
        <v>30000</v>
      </c>
      <c r="G5" s="11">
        <f t="shared" si="0"/>
        <v>60700</v>
      </c>
      <c r="H5" s="11">
        <f t="shared" si="0"/>
        <v>98700</v>
      </c>
      <c r="I5" s="11"/>
      <c r="J5" s="21"/>
      <c r="K5" s="7"/>
    </row>
    <row r="6" spans="1:11">
      <c r="E6" s="13"/>
      <c r="F6" s="13"/>
      <c r="G6" s="13"/>
      <c r="H6" s="13"/>
      <c r="I6" s="13"/>
      <c r="J6" s="13"/>
      <c r="K6" s="13"/>
    </row>
    <row r="7" spans="1:11">
      <c r="A7" s="1" t="s">
        <v>0</v>
      </c>
      <c r="B7" s="101" t="s">
        <v>2</v>
      </c>
      <c r="C7" s="102"/>
      <c r="D7" s="1" t="s">
        <v>1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0" t="s">
        <v>23</v>
      </c>
      <c r="K7" s="10" t="s">
        <v>24</v>
      </c>
    </row>
    <row r="8" spans="1:11" ht="31.5" customHeight="1">
      <c r="A8" s="34" t="s">
        <v>43</v>
      </c>
      <c r="B8" s="33" t="s">
        <v>10</v>
      </c>
      <c r="C8" s="34" t="s">
        <v>12</v>
      </c>
      <c r="D8" s="42" t="s">
        <v>97</v>
      </c>
      <c r="E8" s="9">
        <v>11200</v>
      </c>
      <c r="F8" s="9">
        <v>13800</v>
      </c>
      <c r="G8" s="9">
        <v>46800</v>
      </c>
      <c r="H8" s="9"/>
      <c r="I8" s="9">
        <v>83700</v>
      </c>
      <c r="J8" s="9"/>
      <c r="K8" s="9"/>
    </row>
    <row r="9" spans="1:11">
      <c r="A9" s="105" t="s">
        <v>11</v>
      </c>
      <c r="B9" s="105"/>
      <c r="C9" s="105"/>
      <c r="D9" s="105"/>
      <c r="E9" s="11">
        <f>SUM(E8:E8)</f>
        <v>11200</v>
      </c>
      <c r="F9" s="11">
        <f t="shared" ref="F9:I9" si="1">SUM(F8:F8)</f>
        <v>13800</v>
      </c>
      <c r="G9" s="11">
        <f t="shared" si="1"/>
        <v>46800</v>
      </c>
      <c r="H9" s="11"/>
      <c r="I9" s="11">
        <f t="shared" si="1"/>
        <v>83700</v>
      </c>
      <c r="J9" s="11"/>
      <c r="K9" s="12"/>
    </row>
    <row r="10" spans="1:11">
      <c r="E10" s="13"/>
      <c r="F10" s="13"/>
      <c r="G10" s="13"/>
      <c r="H10" s="13"/>
      <c r="I10" s="13"/>
      <c r="J10" s="13"/>
      <c r="K10" s="13"/>
    </row>
    <row r="11" spans="1:11">
      <c r="A11" s="1" t="s">
        <v>0</v>
      </c>
      <c r="B11" s="101" t="s">
        <v>2</v>
      </c>
      <c r="C11" s="102"/>
      <c r="D11" s="1" t="s">
        <v>1</v>
      </c>
      <c r="E11" s="10" t="s">
        <v>18</v>
      </c>
      <c r="F11" s="10" t="s">
        <v>19</v>
      </c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24</v>
      </c>
    </row>
    <row r="12" spans="1:11" ht="33.75" customHeight="1">
      <c r="A12" s="34" t="s">
        <v>43</v>
      </c>
      <c r="B12" s="33" t="s">
        <v>10</v>
      </c>
      <c r="C12" s="33" t="s">
        <v>28</v>
      </c>
      <c r="D12" s="42" t="s">
        <v>97</v>
      </c>
      <c r="E12" s="9">
        <v>26400</v>
      </c>
      <c r="F12" s="9">
        <v>16800</v>
      </c>
      <c r="G12" s="9">
        <v>83300</v>
      </c>
      <c r="H12" s="9">
        <v>88830</v>
      </c>
      <c r="I12" s="9"/>
      <c r="J12" s="9"/>
      <c r="K12" s="9"/>
    </row>
    <row r="13" spans="1:11">
      <c r="A13" s="105" t="s">
        <v>11</v>
      </c>
      <c r="B13" s="105"/>
      <c r="C13" s="105"/>
      <c r="D13" s="105"/>
      <c r="E13" s="11">
        <f>SUM(E12:E12)</f>
        <v>26400</v>
      </c>
      <c r="F13" s="11">
        <f>SUM(F12:F12)</f>
        <v>16800</v>
      </c>
      <c r="G13" s="11">
        <f>SUM(G12:G12)</f>
        <v>83300</v>
      </c>
      <c r="H13" s="11">
        <f>SUM(H12:H12)</f>
        <v>88830</v>
      </c>
      <c r="I13" s="11"/>
      <c r="J13" s="11"/>
      <c r="K13" s="12"/>
    </row>
    <row r="14" spans="1:11">
      <c r="E14" s="13"/>
      <c r="F14" s="13"/>
      <c r="G14" s="13"/>
      <c r="H14" s="13"/>
      <c r="I14" s="13"/>
      <c r="J14" s="13"/>
      <c r="K14" s="13"/>
    </row>
    <row r="15" spans="1:11">
      <c r="A15" s="1" t="s">
        <v>0</v>
      </c>
      <c r="B15" s="101" t="s">
        <v>2</v>
      </c>
      <c r="C15" s="102"/>
      <c r="D15" s="1" t="s">
        <v>1</v>
      </c>
      <c r="E15" s="10" t="s">
        <v>18</v>
      </c>
      <c r="F15" s="10" t="s">
        <v>19</v>
      </c>
      <c r="G15" s="10" t="s">
        <v>20</v>
      </c>
      <c r="H15" s="10" t="s">
        <v>21</v>
      </c>
      <c r="I15" s="10" t="s">
        <v>22</v>
      </c>
      <c r="J15" s="10" t="s">
        <v>23</v>
      </c>
      <c r="K15" s="10" t="s">
        <v>24</v>
      </c>
    </row>
    <row r="16" spans="1:11" ht="31.5" customHeight="1">
      <c r="A16" s="34" t="s">
        <v>43</v>
      </c>
      <c r="B16" s="33" t="s">
        <v>10</v>
      </c>
      <c r="C16" s="33" t="s">
        <v>29</v>
      </c>
      <c r="D16" s="42" t="s">
        <v>97</v>
      </c>
      <c r="E16" s="9">
        <v>7200</v>
      </c>
      <c r="F16" s="9">
        <v>8400</v>
      </c>
      <c r="G16" s="9">
        <v>56400</v>
      </c>
      <c r="H16" s="9"/>
      <c r="I16" s="9">
        <v>73830</v>
      </c>
      <c r="J16" s="9"/>
      <c r="K16" s="9"/>
    </row>
    <row r="17" spans="1:11">
      <c r="A17" s="105" t="s">
        <v>11</v>
      </c>
      <c r="B17" s="105"/>
      <c r="C17" s="105"/>
      <c r="D17" s="105"/>
      <c r="E17" s="11">
        <f>SUM(E16:E16)</f>
        <v>7200</v>
      </c>
      <c r="F17" s="11">
        <f>SUM(F16:F16)</f>
        <v>8400</v>
      </c>
      <c r="G17" s="11">
        <f>SUM(G16:G16)</f>
        <v>56400</v>
      </c>
      <c r="H17" s="11">
        <f>SUM(H16:H16)</f>
        <v>0</v>
      </c>
      <c r="I17" s="11"/>
      <c r="J17" s="11"/>
      <c r="K17" s="12"/>
    </row>
    <row r="18" spans="1:11">
      <c r="E18" s="13"/>
      <c r="F18" s="13"/>
      <c r="G18" s="13"/>
      <c r="H18" s="13"/>
      <c r="I18" s="13"/>
      <c r="J18" s="13"/>
      <c r="K18" s="13"/>
    </row>
    <row r="19" spans="1:11">
      <c r="A19" s="104" t="s">
        <v>35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>
      <c r="A20" s="1" t="s">
        <v>0</v>
      </c>
      <c r="B20" s="101" t="s">
        <v>2</v>
      </c>
      <c r="C20" s="102"/>
      <c r="D20" s="1" t="s">
        <v>1</v>
      </c>
      <c r="E20" s="10" t="s">
        <v>30</v>
      </c>
      <c r="F20" s="10" t="s">
        <v>31</v>
      </c>
      <c r="G20" s="10" t="s">
        <v>23</v>
      </c>
      <c r="H20" s="10" t="s">
        <v>33</v>
      </c>
      <c r="I20" s="10"/>
      <c r="J20" s="116" t="s">
        <v>9</v>
      </c>
      <c r="K20" s="117"/>
    </row>
    <row r="21" spans="1:11" ht="28.5" customHeight="1">
      <c r="A21" s="34" t="s">
        <v>43</v>
      </c>
      <c r="B21" s="118" t="s">
        <v>14</v>
      </c>
      <c r="C21" s="119"/>
      <c r="D21" s="42" t="s">
        <v>97</v>
      </c>
      <c r="E21" s="9" t="s">
        <v>65</v>
      </c>
      <c r="F21" s="9"/>
      <c r="G21" s="20" t="s">
        <v>61</v>
      </c>
      <c r="H21" s="20"/>
      <c r="I21" s="9"/>
      <c r="J21" s="112"/>
      <c r="K21" s="113"/>
    </row>
    <row r="22" spans="1:11">
      <c r="A22" s="105" t="s">
        <v>11</v>
      </c>
      <c r="B22" s="105"/>
      <c r="C22" s="105"/>
      <c r="D22" s="105"/>
      <c r="E22" s="11"/>
      <c r="F22" s="11"/>
      <c r="G22" s="20" t="s">
        <v>61</v>
      </c>
      <c r="H22" s="21"/>
      <c r="I22" s="11"/>
      <c r="J22" s="11"/>
      <c r="K22" s="12"/>
    </row>
  </sheetData>
  <mergeCells count="16">
    <mergeCell ref="B21:C21"/>
    <mergeCell ref="J21:K21"/>
    <mergeCell ref="A22:D22"/>
    <mergeCell ref="B20:C20"/>
    <mergeCell ref="J20:K20"/>
    <mergeCell ref="B11:C11"/>
    <mergeCell ref="A13:D13"/>
    <mergeCell ref="B15:C15"/>
    <mergeCell ref="A17:D17"/>
    <mergeCell ref="A19:K19"/>
    <mergeCell ref="A9:D9"/>
    <mergeCell ref="A1:K1"/>
    <mergeCell ref="A2:K2"/>
    <mergeCell ref="B3:C3"/>
    <mergeCell ref="A5:D5"/>
    <mergeCell ref="B7:C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zoomScale="85" zoomScaleNormal="85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3" customWidth="1"/>
    <col min="5" max="11" width="12.375" style="13" customWidth="1"/>
    <col min="12" max="13" width="12.125" customWidth="1"/>
  </cols>
  <sheetData>
    <row r="1" spans="1:13" ht="24.75" customHeight="1">
      <c r="A1" s="103" t="s">
        <v>105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0" t="s">
        <v>1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3" ht="15.75" customHeight="1">
      <c r="A4" s="109" t="s">
        <v>58</v>
      </c>
      <c r="B4" s="106" t="s">
        <v>10</v>
      </c>
      <c r="C4" s="106" t="s">
        <v>13</v>
      </c>
      <c r="D4" s="98" t="s">
        <v>74</v>
      </c>
      <c r="E4" s="9">
        <v>40736</v>
      </c>
      <c r="F4" s="9">
        <v>27352</v>
      </c>
      <c r="G4" s="9">
        <v>68418</v>
      </c>
      <c r="H4" s="9">
        <v>99000</v>
      </c>
      <c r="I4" s="9"/>
      <c r="J4" s="97">
        <v>2500</v>
      </c>
      <c r="K4" s="9">
        <v>0</v>
      </c>
    </row>
    <row r="5" spans="1:13" ht="15.75" customHeight="1">
      <c r="A5" s="110"/>
      <c r="B5" s="107"/>
      <c r="C5" s="107"/>
      <c r="D5" s="98" t="s">
        <v>75</v>
      </c>
      <c r="E5" s="9"/>
      <c r="F5" s="9"/>
      <c r="G5" s="9"/>
      <c r="H5" s="9"/>
      <c r="I5" s="25"/>
      <c r="J5" s="20"/>
      <c r="K5" s="9">
        <v>0</v>
      </c>
    </row>
    <row r="6" spans="1:13" ht="15.75" customHeight="1">
      <c r="A6" s="110"/>
      <c r="B6" s="107"/>
      <c r="C6" s="107"/>
      <c r="D6" s="98" t="s">
        <v>76</v>
      </c>
      <c r="E6" s="9">
        <v>40000</v>
      </c>
      <c r="F6" s="9"/>
      <c r="G6" s="24">
        <v>90000</v>
      </c>
      <c r="H6" s="31">
        <v>40000</v>
      </c>
      <c r="I6" s="9">
        <v>40000</v>
      </c>
      <c r="J6" s="36">
        <v>220</v>
      </c>
      <c r="K6" s="9"/>
    </row>
    <row r="7" spans="1:13" ht="15.75" customHeight="1">
      <c r="A7" s="110"/>
      <c r="B7" s="107"/>
      <c r="C7" s="107"/>
      <c r="D7" s="98" t="s">
        <v>77</v>
      </c>
      <c r="E7" s="25">
        <v>39390</v>
      </c>
      <c r="F7" s="25">
        <v>25460</v>
      </c>
      <c r="G7" s="9">
        <v>68760</v>
      </c>
      <c r="H7" s="24">
        <v>107000</v>
      </c>
      <c r="I7" s="24">
        <v>92010</v>
      </c>
      <c r="J7" s="38">
        <v>473</v>
      </c>
      <c r="K7" s="20"/>
    </row>
    <row r="8" spans="1:13" ht="15.75" customHeight="1">
      <c r="A8" s="110"/>
      <c r="B8" s="107"/>
      <c r="C8" s="107"/>
      <c r="D8" s="98" t="s">
        <v>78</v>
      </c>
      <c r="E8" s="9">
        <v>50000</v>
      </c>
      <c r="F8" s="9">
        <v>50000</v>
      </c>
      <c r="G8" s="9">
        <v>80000</v>
      </c>
      <c r="H8" s="9">
        <v>44000</v>
      </c>
      <c r="I8" s="25">
        <v>34000</v>
      </c>
      <c r="J8" s="38"/>
      <c r="K8" s="9"/>
    </row>
    <row r="9" spans="1:13" ht="15.75" customHeight="1">
      <c r="A9" s="110"/>
      <c r="B9" s="107"/>
      <c r="C9" s="107"/>
      <c r="D9" s="98" t="s">
        <v>79</v>
      </c>
      <c r="E9" s="9">
        <v>50000</v>
      </c>
      <c r="F9" s="24">
        <v>60000</v>
      </c>
      <c r="G9" s="9">
        <v>80000</v>
      </c>
      <c r="H9" s="9">
        <v>40000</v>
      </c>
      <c r="I9" s="9"/>
      <c r="J9" s="36">
        <v>300</v>
      </c>
      <c r="K9" s="9"/>
    </row>
    <row r="10" spans="1:13" ht="15.75" customHeight="1">
      <c r="A10" s="110"/>
      <c r="B10" s="107"/>
      <c r="C10" s="107"/>
      <c r="D10" s="98" t="s">
        <v>80</v>
      </c>
      <c r="E10" s="9">
        <v>50000</v>
      </c>
      <c r="F10" s="24">
        <v>60000</v>
      </c>
      <c r="G10" s="9">
        <v>80000</v>
      </c>
      <c r="H10" s="9">
        <v>80000</v>
      </c>
      <c r="I10" s="9"/>
      <c r="J10" s="37">
        <v>200</v>
      </c>
      <c r="K10" s="9"/>
    </row>
    <row r="11" spans="1:13" ht="15.75" customHeight="1">
      <c r="A11" s="111"/>
      <c r="B11" s="108"/>
      <c r="C11" s="108"/>
      <c r="D11" s="98" t="s">
        <v>81</v>
      </c>
      <c r="E11" s="24">
        <v>60000</v>
      </c>
      <c r="F11" s="9"/>
      <c r="G11" s="25">
        <v>60000</v>
      </c>
      <c r="H11" s="25">
        <v>30000</v>
      </c>
      <c r="I11" s="9"/>
      <c r="J11" s="36">
        <v>340</v>
      </c>
      <c r="K11" s="9"/>
    </row>
    <row r="12" spans="1:13" ht="15.75" customHeight="1">
      <c r="A12" s="105" t="s">
        <v>11</v>
      </c>
      <c r="B12" s="105"/>
      <c r="C12" s="105"/>
      <c r="D12" s="105"/>
      <c r="E12" s="11">
        <f>SUM(E4:E11)/7</f>
        <v>47160.857142857145</v>
      </c>
      <c r="F12" s="11">
        <f>SUM(F4:F11)/5</f>
        <v>44562.400000000001</v>
      </c>
      <c r="G12" s="11">
        <f>SUM(G4:G11)/7</f>
        <v>75311.142857142855</v>
      </c>
      <c r="H12" s="11">
        <f>SUM(H4:H11)/7</f>
        <v>62857.142857142855</v>
      </c>
      <c r="I12" s="11">
        <f>SUM(I4:I11)/3</f>
        <v>55336.666666666664</v>
      </c>
      <c r="J12" s="36">
        <f>(J6+J7+J9+J10+J11)/5</f>
        <v>306.60000000000002</v>
      </c>
      <c r="K12" s="12"/>
    </row>
    <row r="13" spans="1:13" ht="15.75" customHeight="1"/>
    <row r="14" spans="1:13" ht="15.75" customHeight="1">
      <c r="A14" s="1" t="s">
        <v>0</v>
      </c>
      <c r="B14" s="101" t="s">
        <v>2</v>
      </c>
      <c r="C14" s="102"/>
      <c r="D14" s="10" t="s">
        <v>1</v>
      </c>
      <c r="E14" s="10" t="s">
        <v>18</v>
      </c>
      <c r="F14" s="10" t="s">
        <v>19</v>
      </c>
      <c r="G14" s="10" t="s">
        <v>20</v>
      </c>
      <c r="H14" s="10" t="s">
        <v>21</v>
      </c>
      <c r="I14" s="10" t="s">
        <v>22</v>
      </c>
      <c r="J14" s="10" t="s">
        <v>23</v>
      </c>
      <c r="K14" s="10" t="s">
        <v>24</v>
      </c>
    </row>
    <row r="15" spans="1:13" ht="15.75" customHeight="1">
      <c r="A15" s="109" t="s">
        <v>58</v>
      </c>
      <c r="B15" s="106" t="s">
        <v>10</v>
      </c>
      <c r="C15" s="109" t="s">
        <v>26</v>
      </c>
      <c r="D15" s="98" t="s">
        <v>74</v>
      </c>
      <c r="E15" s="9">
        <v>9500</v>
      </c>
      <c r="F15" s="9">
        <v>11025</v>
      </c>
      <c r="G15" s="25">
        <v>48112</v>
      </c>
      <c r="H15" s="24"/>
      <c r="I15" s="9">
        <v>88800</v>
      </c>
      <c r="J15" s="97">
        <v>2500</v>
      </c>
      <c r="K15" s="9"/>
    </row>
    <row r="16" spans="1:13" ht="15.75" customHeight="1">
      <c r="A16" s="110"/>
      <c r="B16" s="107"/>
      <c r="C16" s="110"/>
      <c r="D16" s="98" t="s">
        <v>75</v>
      </c>
      <c r="E16" s="24"/>
      <c r="F16" s="24"/>
      <c r="G16" s="9"/>
      <c r="H16" s="9"/>
      <c r="I16" s="9"/>
      <c r="J16" s="20"/>
      <c r="K16" s="9"/>
    </row>
    <row r="17" spans="1:11" ht="15.75" customHeight="1">
      <c r="A17" s="110"/>
      <c r="B17" s="107"/>
      <c r="C17" s="110"/>
      <c r="D17" s="98" t="s">
        <v>76</v>
      </c>
      <c r="E17" s="9">
        <v>20000</v>
      </c>
      <c r="F17" s="9"/>
      <c r="G17" s="24">
        <v>90000</v>
      </c>
      <c r="H17" s="9">
        <v>30000</v>
      </c>
      <c r="I17" s="25">
        <v>30000</v>
      </c>
      <c r="J17" s="36">
        <v>220</v>
      </c>
      <c r="K17" s="9"/>
    </row>
    <row r="18" spans="1:11" ht="15.75" customHeight="1">
      <c r="A18" s="110"/>
      <c r="B18" s="107"/>
      <c r="C18" s="110"/>
      <c r="D18" s="98" t="s">
        <v>77</v>
      </c>
      <c r="E18" s="25">
        <v>7580</v>
      </c>
      <c r="F18" s="25">
        <v>8920</v>
      </c>
      <c r="G18" s="9">
        <v>49130</v>
      </c>
      <c r="H18" s="24">
        <v>107000</v>
      </c>
      <c r="I18" s="24">
        <v>92010</v>
      </c>
      <c r="J18" s="38">
        <v>473</v>
      </c>
      <c r="K18" s="9"/>
    </row>
    <row r="19" spans="1:11" ht="15.75" customHeight="1">
      <c r="A19" s="110"/>
      <c r="B19" s="107"/>
      <c r="C19" s="110"/>
      <c r="D19" s="98" t="s">
        <v>78</v>
      </c>
      <c r="E19" s="9">
        <v>30000</v>
      </c>
      <c r="F19" s="9">
        <v>30000</v>
      </c>
      <c r="G19" s="9">
        <v>70000</v>
      </c>
      <c r="H19" s="9">
        <v>44000</v>
      </c>
      <c r="I19" s="9">
        <v>34000</v>
      </c>
      <c r="J19" s="36"/>
      <c r="K19" s="9"/>
    </row>
    <row r="20" spans="1:11" ht="15.75" customHeight="1">
      <c r="A20" s="110"/>
      <c r="B20" s="107"/>
      <c r="C20" s="110"/>
      <c r="D20" s="98" t="s">
        <v>79</v>
      </c>
      <c r="E20" s="9">
        <v>30000</v>
      </c>
      <c r="F20" s="24">
        <v>40000</v>
      </c>
      <c r="G20" s="9">
        <v>70000</v>
      </c>
      <c r="H20" s="9">
        <v>30000</v>
      </c>
      <c r="I20" s="9"/>
      <c r="J20" s="36">
        <v>300</v>
      </c>
      <c r="K20" s="9"/>
    </row>
    <row r="21" spans="1:11" ht="15.75" customHeight="1">
      <c r="A21" s="110"/>
      <c r="B21" s="107"/>
      <c r="C21" s="110"/>
      <c r="D21" s="98" t="s">
        <v>80</v>
      </c>
      <c r="E21" s="9">
        <v>30000</v>
      </c>
      <c r="F21" s="9">
        <v>30000</v>
      </c>
      <c r="G21" s="9">
        <v>70000</v>
      </c>
      <c r="H21" s="9">
        <v>60000</v>
      </c>
      <c r="I21" s="9"/>
      <c r="J21" s="37">
        <v>200</v>
      </c>
      <c r="K21" s="9"/>
    </row>
    <row r="22" spans="1:11" ht="15.75" customHeight="1">
      <c r="A22" s="111"/>
      <c r="B22" s="108"/>
      <c r="C22" s="111"/>
      <c r="D22" s="98" t="s">
        <v>81</v>
      </c>
      <c r="E22" s="24">
        <v>50000</v>
      </c>
      <c r="F22" s="9"/>
      <c r="G22" s="9">
        <v>50000</v>
      </c>
      <c r="H22" s="25">
        <v>20000</v>
      </c>
      <c r="I22" s="9"/>
      <c r="J22" s="36">
        <v>340</v>
      </c>
      <c r="K22" s="9"/>
    </row>
    <row r="23" spans="1:11" ht="15.75" customHeight="1">
      <c r="A23" s="105" t="s">
        <v>11</v>
      </c>
      <c r="B23" s="105"/>
      <c r="C23" s="105"/>
      <c r="D23" s="105"/>
      <c r="E23" s="11">
        <f>SUM(E15:E22)/7</f>
        <v>25297.142857142859</v>
      </c>
      <c r="F23" s="11">
        <f>SUM(F15:F22)/5</f>
        <v>23989</v>
      </c>
      <c r="G23" s="11">
        <f>SUM(G15:G22)/7</f>
        <v>63891.714285714283</v>
      </c>
      <c r="H23" s="11">
        <f>SUM(H15:H22)/6</f>
        <v>48500</v>
      </c>
      <c r="I23" s="11">
        <f>SUM(I15:I22)/4</f>
        <v>61202.5</v>
      </c>
      <c r="J23" s="36">
        <f>(J17+J18+J20+J21+J22)/5</f>
        <v>306.60000000000002</v>
      </c>
      <c r="K23" s="12"/>
    </row>
    <row r="24" spans="1:11" ht="15.75" customHeight="1"/>
    <row r="25" spans="1:11" ht="15.75" customHeight="1">
      <c r="A25" s="1" t="s">
        <v>0</v>
      </c>
      <c r="B25" s="101" t="s">
        <v>2</v>
      </c>
      <c r="C25" s="102"/>
      <c r="D25" s="10" t="s">
        <v>1</v>
      </c>
      <c r="E25" s="10" t="s">
        <v>18</v>
      </c>
      <c r="F25" s="10" t="s">
        <v>19</v>
      </c>
      <c r="G25" s="10" t="s">
        <v>20</v>
      </c>
      <c r="H25" s="10" t="s">
        <v>21</v>
      </c>
      <c r="I25" s="10" t="s">
        <v>22</v>
      </c>
      <c r="J25" s="10" t="s">
        <v>23</v>
      </c>
      <c r="K25" s="10" t="s">
        <v>24</v>
      </c>
    </row>
    <row r="26" spans="1:11" ht="15.75" customHeight="1">
      <c r="A26" s="109" t="s">
        <v>58</v>
      </c>
      <c r="B26" s="106" t="s">
        <v>10</v>
      </c>
      <c r="C26" s="106" t="s">
        <v>28</v>
      </c>
      <c r="D26" s="98" t="s">
        <v>74</v>
      </c>
      <c r="E26" s="9">
        <v>25200</v>
      </c>
      <c r="F26" s="24">
        <v>15252</v>
      </c>
      <c r="G26" s="9">
        <v>92964</v>
      </c>
      <c r="H26" s="9">
        <v>84000</v>
      </c>
      <c r="I26" s="9"/>
      <c r="J26" s="97">
        <v>2500</v>
      </c>
      <c r="K26" s="9"/>
    </row>
    <row r="27" spans="1:11" ht="15.75" customHeight="1">
      <c r="A27" s="110"/>
      <c r="B27" s="107"/>
      <c r="C27" s="107"/>
      <c r="D27" s="98" t="s">
        <v>75</v>
      </c>
      <c r="E27" s="25"/>
      <c r="F27" s="25"/>
      <c r="G27" s="25"/>
      <c r="H27" s="9"/>
      <c r="I27" s="25"/>
      <c r="J27" s="20"/>
      <c r="K27" s="9"/>
    </row>
    <row r="28" spans="1:11" ht="15.75" customHeight="1">
      <c r="A28" s="110"/>
      <c r="B28" s="107"/>
      <c r="C28" s="107"/>
      <c r="D28" s="98" t="s">
        <v>76</v>
      </c>
      <c r="E28" s="9"/>
      <c r="F28" s="9"/>
      <c r="G28" s="9"/>
      <c r="H28" s="25"/>
      <c r="I28" s="9"/>
      <c r="J28" s="36">
        <v>220</v>
      </c>
      <c r="K28" s="9"/>
    </row>
    <row r="29" spans="1:11" ht="15.75" customHeight="1">
      <c r="A29" s="110"/>
      <c r="B29" s="107"/>
      <c r="C29" s="107"/>
      <c r="D29" s="98" t="s">
        <v>77</v>
      </c>
      <c r="E29" s="24">
        <v>25760</v>
      </c>
      <c r="F29" s="9">
        <v>14940</v>
      </c>
      <c r="G29" s="25">
        <v>86320</v>
      </c>
      <c r="H29" s="24">
        <v>107000</v>
      </c>
      <c r="I29" s="24">
        <v>92010</v>
      </c>
      <c r="J29" s="38">
        <v>473</v>
      </c>
      <c r="K29" s="9"/>
    </row>
    <row r="30" spans="1:11" ht="15.75" customHeight="1">
      <c r="A30" s="110"/>
      <c r="B30" s="107"/>
      <c r="C30" s="107"/>
      <c r="D30" s="98" t="s">
        <v>78</v>
      </c>
      <c r="E30" s="25">
        <v>10000</v>
      </c>
      <c r="F30" s="25">
        <v>10000</v>
      </c>
      <c r="G30" s="24">
        <v>130000</v>
      </c>
      <c r="H30" s="25">
        <v>40000</v>
      </c>
      <c r="I30" s="25">
        <v>34000</v>
      </c>
      <c r="J30" s="36"/>
      <c r="K30" s="9"/>
    </row>
    <row r="31" spans="1:11" ht="15.75" customHeight="1">
      <c r="A31" s="110"/>
      <c r="B31" s="107"/>
      <c r="C31" s="107"/>
      <c r="D31" s="98" t="s">
        <v>79</v>
      </c>
      <c r="E31" s="9"/>
      <c r="F31" s="9"/>
      <c r="G31" s="9"/>
      <c r="H31" s="9"/>
      <c r="I31" s="9"/>
      <c r="J31" s="36">
        <v>300</v>
      </c>
      <c r="K31" s="9"/>
    </row>
    <row r="32" spans="1:11" ht="15.75" customHeight="1">
      <c r="A32" s="110"/>
      <c r="B32" s="107"/>
      <c r="C32" s="107"/>
      <c r="D32" s="98" t="s">
        <v>80</v>
      </c>
      <c r="E32" s="9"/>
      <c r="F32" s="9"/>
      <c r="G32" s="9"/>
      <c r="H32" s="9">
        <v>80000</v>
      </c>
      <c r="I32" s="9"/>
      <c r="J32" s="37">
        <v>200</v>
      </c>
      <c r="K32" s="9"/>
    </row>
    <row r="33" spans="1:16" ht="15.75" customHeight="1">
      <c r="A33" s="111"/>
      <c r="B33" s="108"/>
      <c r="C33" s="108"/>
      <c r="D33" s="98" t="s">
        <v>81</v>
      </c>
      <c r="E33" s="9"/>
      <c r="F33" s="9"/>
      <c r="G33" s="9"/>
      <c r="H33" s="9"/>
      <c r="I33" s="9"/>
      <c r="J33" s="36">
        <v>340</v>
      </c>
      <c r="K33" s="9"/>
    </row>
    <row r="34" spans="1:16" ht="15.75" customHeight="1">
      <c r="A34" s="105" t="s">
        <v>11</v>
      </c>
      <c r="B34" s="105"/>
      <c r="C34" s="105"/>
      <c r="D34" s="105"/>
      <c r="E34" s="11">
        <f>SUM(E26:E33)/3</f>
        <v>20320</v>
      </c>
      <c r="F34" s="11">
        <f t="shared" ref="F34:G34" si="0">SUM(F26:F33)/3</f>
        <v>13397.333333333334</v>
      </c>
      <c r="G34" s="11">
        <f t="shared" si="0"/>
        <v>103094.66666666667</v>
      </c>
      <c r="H34" s="11">
        <f>SUM(H26:H33)/4</f>
        <v>77750</v>
      </c>
      <c r="I34" s="11">
        <f>SUM(I26:I33)/2</f>
        <v>63005</v>
      </c>
      <c r="J34" s="36">
        <f>(J28+J29+J31+J32+J33)/5</f>
        <v>306.60000000000002</v>
      </c>
      <c r="K34" s="12"/>
    </row>
    <row r="35" spans="1:16" ht="15.75" customHeight="1"/>
    <row r="36" spans="1:16" ht="15.75" customHeight="1">
      <c r="A36" s="1" t="s">
        <v>0</v>
      </c>
      <c r="B36" s="101" t="s">
        <v>2</v>
      </c>
      <c r="C36" s="102"/>
      <c r="D36" s="10" t="s">
        <v>1</v>
      </c>
      <c r="E36" s="10" t="s">
        <v>18</v>
      </c>
      <c r="F36" s="10" t="s">
        <v>19</v>
      </c>
      <c r="G36" s="10" t="s">
        <v>20</v>
      </c>
      <c r="H36" s="10" t="s">
        <v>21</v>
      </c>
      <c r="I36" s="10" t="s">
        <v>22</v>
      </c>
      <c r="J36" s="10" t="s">
        <v>23</v>
      </c>
      <c r="K36" s="10" t="s">
        <v>24</v>
      </c>
    </row>
    <row r="37" spans="1:16" ht="15.75" customHeight="1">
      <c r="A37" s="109" t="s">
        <v>58</v>
      </c>
      <c r="B37" s="106" t="s">
        <v>10</v>
      </c>
      <c r="C37" s="106" t="s">
        <v>29</v>
      </c>
      <c r="D37" s="98" t="s">
        <v>74</v>
      </c>
      <c r="E37" s="25">
        <v>4500</v>
      </c>
      <c r="F37" s="24">
        <v>3153</v>
      </c>
      <c r="G37" s="25">
        <v>48178</v>
      </c>
      <c r="H37" s="9"/>
      <c r="I37" s="9">
        <v>77000</v>
      </c>
      <c r="J37" s="97">
        <v>2500</v>
      </c>
      <c r="K37" s="9"/>
    </row>
    <row r="38" spans="1:16" ht="15.75" customHeight="1">
      <c r="A38" s="110"/>
      <c r="B38" s="107"/>
      <c r="C38" s="107"/>
      <c r="D38" s="98" t="s">
        <v>75</v>
      </c>
      <c r="E38" s="9"/>
      <c r="F38" s="9"/>
      <c r="G38" s="9"/>
      <c r="H38" s="9"/>
      <c r="I38" s="9"/>
      <c r="J38" s="20"/>
      <c r="K38" s="9"/>
    </row>
    <row r="39" spans="1:16" ht="15.75" customHeight="1">
      <c r="A39" s="110"/>
      <c r="B39" s="107"/>
      <c r="C39" s="107"/>
      <c r="D39" s="98" t="s">
        <v>76</v>
      </c>
      <c r="E39" s="9"/>
      <c r="F39" s="9"/>
      <c r="G39" s="9"/>
      <c r="H39" s="9"/>
      <c r="I39" s="9"/>
      <c r="J39" s="36">
        <v>220</v>
      </c>
      <c r="K39" s="9"/>
      <c r="P39" s="8"/>
    </row>
    <row r="40" spans="1:16" ht="15.75" customHeight="1">
      <c r="A40" s="110"/>
      <c r="B40" s="107"/>
      <c r="C40" s="107"/>
      <c r="D40" s="98" t="s">
        <v>77</v>
      </c>
      <c r="E40" s="9">
        <v>6060</v>
      </c>
      <c r="F40" s="25">
        <v>3000</v>
      </c>
      <c r="G40" s="9">
        <v>58520</v>
      </c>
      <c r="H40" s="25">
        <v>107000</v>
      </c>
      <c r="I40" s="25">
        <v>92010</v>
      </c>
      <c r="J40" s="38">
        <v>473</v>
      </c>
      <c r="K40" s="9"/>
    </row>
    <row r="41" spans="1:16" ht="15.75" customHeight="1">
      <c r="A41" s="110"/>
      <c r="B41" s="107"/>
      <c r="C41" s="107"/>
      <c r="D41" s="98" t="s">
        <v>78</v>
      </c>
      <c r="E41" s="24">
        <v>10000</v>
      </c>
      <c r="F41" s="25"/>
      <c r="G41" s="24">
        <v>90000</v>
      </c>
      <c r="H41" s="24">
        <v>44000</v>
      </c>
      <c r="I41" s="24">
        <v>34000</v>
      </c>
      <c r="J41" s="36"/>
      <c r="K41" s="9"/>
    </row>
    <row r="42" spans="1:16" ht="15.75" customHeight="1">
      <c r="A42" s="110"/>
      <c r="B42" s="107"/>
      <c r="C42" s="107"/>
      <c r="D42" s="98" t="s">
        <v>79</v>
      </c>
      <c r="E42" s="9"/>
      <c r="F42" s="9"/>
      <c r="G42" s="9"/>
      <c r="H42" s="9"/>
      <c r="I42" s="9"/>
      <c r="J42" s="36">
        <v>300</v>
      </c>
      <c r="K42" s="9"/>
    </row>
    <row r="43" spans="1:16" ht="15.75" customHeight="1">
      <c r="A43" s="110"/>
      <c r="B43" s="107"/>
      <c r="C43" s="107"/>
      <c r="D43" s="98" t="s">
        <v>80</v>
      </c>
      <c r="E43" s="9"/>
      <c r="F43" s="9"/>
      <c r="G43" s="9"/>
      <c r="H43" s="9"/>
      <c r="I43" s="9"/>
      <c r="J43" s="37">
        <v>200</v>
      </c>
      <c r="K43" s="9"/>
    </row>
    <row r="44" spans="1:16" ht="15.75" customHeight="1">
      <c r="A44" s="111"/>
      <c r="B44" s="108"/>
      <c r="C44" s="108"/>
      <c r="D44" s="98" t="s">
        <v>81</v>
      </c>
      <c r="E44" s="9"/>
      <c r="F44" s="9"/>
      <c r="G44" s="9"/>
      <c r="H44" s="9"/>
      <c r="I44" s="9"/>
      <c r="J44" s="36">
        <v>340</v>
      </c>
      <c r="K44" s="9"/>
    </row>
    <row r="45" spans="1:16" ht="15.75" customHeight="1">
      <c r="A45" s="105" t="s">
        <v>11</v>
      </c>
      <c r="B45" s="105"/>
      <c r="C45" s="105"/>
      <c r="D45" s="105"/>
      <c r="E45" s="11">
        <f>SUM(E37:E44)/3</f>
        <v>6853.333333333333</v>
      </c>
      <c r="F45" s="11">
        <f>SUM(F37:F44)/2</f>
        <v>3076.5</v>
      </c>
      <c r="G45" s="11">
        <f>SUM(G37:G44)/3</f>
        <v>65566</v>
      </c>
      <c r="H45" s="11">
        <f>SUM(H37:H44)/2</f>
        <v>75500</v>
      </c>
      <c r="I45" s="11">
        <f>SUM(I37:I44)/3</f>
        <v>67670</v>
      </c>
      <c r="J45" s="36">
        <f>(J39+J40+J42+J43+J44)/5</f>
        <v>306.60000000000002</v>
      </c>
      <c r="K45" s="12"/>
    </row>
    <row r="46" spans="1:16" ht="15.75" customHeight="1">
      <c r="A46" s="5"/>
      <c r="B46" s="5"/>
      <c r="C46" s="5"/>
      <c r="D46" s="14"/>
      <c r="E46" s="15"/>
      <c r="F46" s="15"/>
      <c r="G46" s="15"/>
      <c r="H46" s="18"/>
      <c r="I46" s="15"/>
      <c r="J46" s="15"/>
      <c r="K46" s="16"/>
    </row>
    <row r="47" spans="1:16" ht="15.75" customHeight="1">
      <c r="A47" s="104" t="s">
        <v>35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</row>
    <row r="48" spans="1:16" ht="15.75" customHeight="1">
      <c r="A48" s="1" t="s">
        <v>0</v>
      </c>
      <c r="B48" s="101" t="s">
        <v>2</v>
      </c>
      <c r="C48" s="102"/>
      <c r="D48" s="10" t="s">
        <v>1</v>
      </c>
      <c r="E48" s="10" t="s">
        <v>30</v>
      </c>
      <c r="F48" s="10" t="s">
        <v>31</v>
      </c>
      <c r="G48" s="10" t="s">
        <v>32</v>
      </c>
      <c r="H48" s="10" t="s">
        <v>33</v>
      </c>
      <c r="I48" s="10"/>
      <c r="J48" s="116" t="s">
        <v>34</v>
      </c>
      <c r="K48" s="117"/>
    </row>
    <row r="49" spans="1:11" ht="15.75" customHeight="1">
      <c r="A49" s="109" t="s">
        <v>58</v>
      </c>
      <c r="B49" s="118" t="s">
        <v>14</v>
      </c>
      <c r="C49" s="119"/>
      <c r="D49" s="98" t="s">
        <v>74</v>
      </c>
      <c r="E49" s="25">
        <v>7344</v>
      </c>
      <c r="F49" s="9"/>
      <c r="G49" s="97">
        <v>50</v>
      </c>
      <c r="H49" s="20"/>
      <c r="I49" s="9"/>
      <c r="J49" s="112"/>
      <c r="K49" s="113"/>
    </row>
    <row r="50" spans="1:11" ht="15.75" customHeight="1">
      <c r="A50" s="110"/>
      <c r="B50" s="120"/>
      <c r="C50" s="121"/>
      <c r="D50" s="98" t="s">
        <v>75</v>
      </c>
      <c r="E50" s="9">
        <v>11000</v>
      </c>
      <c r="F50" s="9">
        <v>5500</v>
      </c>
      <c r="G50" s="36">
        <v>290</v>
      </c>
      <c r="H50" s="20" t="s">
        <v>46</v>
      </c>
      <c r="I50" s="9"/>
      <c r="J50" s="112"/>
      <c r="K50" s="113"/>
    </row>
    <row r="51" spans="1:11" ht="15.75" customHeight="1">
      <c r="A51" s="110"/>
      <c r="B51" s="120"/>
      <c r="C51" s="121"/>
      <c r="D51" s="98" t="s">
        <v>76</v>
      </c>
      <c r="E51" s="24">
        <v>12000</v>
      </c>
      <c r="F51" s="9"/>
      <c r="G51" s="36">
        <v>220</v>
      </c>
      <c r="H51" s="9"/>
      <c r="I51" s="9"/>
      <c r="J51" s="112"/>
      <c r="K51" s="113"/>
    </row>
    <row r="52" spans="1:11" ht="15.75" customHeight="1">
      <c r="A52" s="110"/>
      <c r="B52" s="120"/>
      <c r="C52" s="121"/>
      <c r="D52" s="98" t="s">
        <v>77</v>
      </c>
      <c r="E52" s="24">
        <v>12000</v>
      </c>
      <c r="F52" s="25"/>
      <c r="G52" s="38">
        <v>473</v>
      </c>
      <c r="H52" s="27"/>
      <c r="I52" s="9"/>
      <c r="J52" s="112"/>
      <c r="K52" s="113"/>
    </row>
    <row r="53" spans="1:11" ht="15.75" customHeight="1">
      <c r="A53" s="110"/>
      <c r="B53" s="120"/>
      <c r="C53" s="121"/>
      <c r="D53" s="98" t="s">
        <v>78</v>
      </c>
      <c r="E53" s="24">
        <v>12000</v>
      </c>
      <c r="F53" s="25">
        <v>4800</v>
      </c>
      <c r="G53" s="39"/>
      <c r="H53" s="9"/>
      <c r="I53" s="9"/>
      <c r="J53" s="112"/>
      <c r="K53" s="113"/>
    </row>
    <row r="54" spans="1:11" ht="15.75" customHeight="1">
      <c r="A54" s="110"/>
      <c r="B54" s="120"/>
      <c r="C54" s="121"/>
      <c r="D54" s="98" t="s">
        <v>79</v>
      </c>
      <c r="E54" s="9"/>
      <c r="F54" s="9"/>
      <c r="G54" s="36"/>
      <c r="H54" s="26"/>
      <c r="I54" s="9"/>
      <c r="J54" s="112"/>
      <c r="K54" s="113"/>
    </row>
    <row r="55" spans="1:11" ht="15.75" customHeight="1">
      <c r="A55" s="110"/>
      <c r="B55" s="120"/>
      <c r="C55" s="121"/>
      <c r="D55" s="98" t="s">
        <v>80</v>
      </c>
      <c r="E55" s="24">
        <v>12000</v>
      </c>
      <c r="F55" s="24">
        <v>45000</v>
      </c>
      <c r="G55" s="36">
        <v>150</v>
      </c>
      <c r="H55" s="9"/>
      <c r="I55" s="9"/>
      <c r="J55" s="112"/>
      <c r="K55" s="113"/>
    </row>
    <row r="56" spans="1:11" ht="15.75" customHeight="1">
      <c r="A56" s="111"/>
      <c r="B56" s="122"/>
      <c r="C56" s="123"/>
      <c r="D56" s="98" t="s">
        <v>81</v>
      </c>
      <c r="E56" s="9">
        <v>10000</v>
      </c>
      <c r="F56" s="9"/>
      <c r="G56" s="37">
        <v>130</v>
      </c>
      <c r="H56" s="9"/>
      <c r="I56" s="9"/>
      <c r="J56" s="29"/>
      <c r="K56" s="30"/>
    </row>
    <row r="57" spans="1:11" ht="15.75" customHeight="1">
      <c r="A57" s="105" t="s">
        <v>11</v>
      </c>
      <c r="B57" s="105"/>
      <c r="C57" s="105"/>
      <c r="D57" s="105"/>
      <c r="E57" s="11">
        <f>SUM(E49:E56)/7</f>
        <v>10906.285714285714</v>
      </c>
      <c r="F57" s="11">
        <f>SUM(F49:F56)/3</f>
        <v>18433.333333333332</v>
      </c>
      <c r="G57" s="36">
        <f>(G50+G51+G52+G55+G56)/5</f>
        <v>252.6</v>
      </c>
      <c r="H57" s="21"/>
      <c r="I57" s="11"/>
      <c r="J57" s="114"/>
      <c r="K57" s="115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24" customHeight="1"/>
  </sheetData>
  <mergeCells count="36">
    <mergeCell ref="J57:K57"/>
    <mergeCell ref="A2:K2"/>
    <mergeCell ref="J48:K48"/>
    <mergeCell ref="J49:K49"/>
    <mergeCell ref="J50:K50"/>
    <mergeCell ref="A45:D45"/>
    <mergeCell ref="B48:C48"/>
    <mergeCell ref="A57:D57"/>
    <mergeCell ref="A47:K47"/>
    <mergeCell ref="A34:D34"/>
    <mergeCell ref="J51:K51"/>
    <mergeCell ref="B49:C56"/>
    <mergeCell ref="A49:A56"/>
    <mergeCell ref="C26:C33"/>
    <mergeCell ref="B26:B33"/>
    <mergeCell ref="A26:A33"/>
    <mergeCell ref="A37:A44"/>
    <mergeCell ref="C15:C22"/>
    <mergeCell ref="J53:K53"/>
    <mergeCell ref="A1:K1"/>
    <mergeCell ref="B3:C3"/>
    <mergeCell ref="B14:C14"/>
    <mergeCell ref="A23:D23"/>
    <mergeCell ref="B25:C25"/>
    <mergeCell ref="C4:C11"/>
    <mergeCell ref="B4:B11"/>
    <mergeCell ref="A4:A11"/>
    <mergeCell ref="B15:B22"/>
    <mergeCell ref="A15:A22"/>
    <mergeCell ref="A12:D12"/>
    <mergeCell ref="J54:K54"/>
    <mergeCell ref="J55:K55"/>
    <mergeCell ref="C37:C44"/>
    <mergeCell ref="B37:B44"/>
    <mergeCell ref="B36:C36"/>
    <mergeCell ref="J52:K52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35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zoomScale="85" zoomScaleNormal="85" workbookViewId="0">
      <selection sqref="A1:K1"/>
    </sheetView>
  </sheetViews>
  <sheetFormatPr defaultColWidth="8.75" defaultRowHeight="16.5"/>
  <cols>
    <col min="1" max="1" width="12.125" style="13" customWidth="1"/>
    <col min="2" max="2" width="7.5" style="13" customWidth="1"/>
    <col min="3" max="3" width="12.125" style="13" customWidth="1"/>
    <col min="4" max="4" width="21.375" style="13" bestFit="1" customWidth="1"/>
    <col min="5" max="10" width="12.375" style="13" customWidth="1"/>
    <col min="11" max="11" width="29" style="13" bestFit="1" customWidth="1"/>
    <col min="12" max="13" width="12.125" style="13" customWidth="1"/>
    <col min="14" max="16384" width="8.75" style="13"/>
  </cols>
  <sheetData>
    <row r="1" spans="1:13" ht="24.75" customHeight="1">
      <c r="A1" s="124" t="s">
        <v>106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1"/>
      <c r="M1" s="41"/>
    </row>
    <row r="2" spans="1:13" ht="24.75" customHeight="1">
      <c r="A2" s="130" t="s">
        <v>25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3" ht="15.75" customHeight="1">
      <c r="A3" s="10" t="s">
        <v>0</v>
      </c>
      <c r="B3" s="116" t="s">
        <v>2</v>
      </c>
      <c r="C3" s="117"/>
      <c r="D3" s="10" t="s">
        <v>1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</row>
    <row r="4" spans="1:13" ht="15.75" customHeight="1">
      <c r="A4" s="128" t="s">
        <v>59</v>
      </c>
      <c r="B4" s="125" t="s">
        <v>10</v>
      </c>
      <c r="C4" s="125" t="s">
        <v>13</v>
      </c>
      <c r="D4" s="132" t="s">
        <v>74</v>
      </c>
      <c r="E4" s="126">
        <v>122727</v>
      </c>
      <c r="F4" s="126">
        <v>12273</v>
      </c>
      <c r="G4" s="126">
        <v>3000</v>
      </c>
      <c r="H4" s="126">
        <v>2000</v>
      </c>
      <c r="I4" s="126">
        <v>20000</v>
      </c>
      <c r="J4" s="126">
        <f>SUM(E4:I4)</f>
        <v>160000</v>
      </c>
      <c r="K4" s="44" t="s">
        <v>49</v>
      </c>
    </row>
    <row r="5" spans="1:13" ht="15.75" customHeight="1">
      <c r="A5" s="129"/>
      <c r="B5" s="125"/>
      <c r="C5" s="125"/>
      <c r="D5" s="133"/>
      <c r="E5" s="127"/>
      <c r="F5" s="127"/>
      <c r="G5" s="127"/>
      <c r="H5" s="127"/>
      <c r="I5" s="127"/>
      <c r="J5" s="127"/>
      <c r="K5" s="45" t="s">
        <v>50</v>
      </c>
    </row>
    <row r="6" spans="1:13" ht="15.75" customHeight="1">
      <c r="A6" s="129"/>
      <c r="B6" s="125"/>
      <c r="C6" s="125"/>
      <c r="D6" s="7" t="s">
        <v>82</v>
      </c>
      <c r="E6" s="9">
        <v>100000</v>
      </c>
      <c r="F6" s="9">
        <v>10000</v>
      </c>
      <c r="G6" s="9">
        <v>3000</v>
      </c>
      <c r="H6" s="9">
        <v>2000</v>
      </c>
      <c r="I6" s="9">
        <v>20000</v>
      </c>
      <c r="J6" s="25">
        <f>SUM(E6:I6)</f>
        <v>135000</v>
      </c>
      <c r="K6" s="9"/>
    </row>
    <row r="7" spans="1:13" ht="15.75" customHeight="1">
      <c r="A7" s="129"/>
      <c r="B7" s="125"/>
      <c r="C7" s="125"/>
      <c r="D7" s="7" t="s">
        <v>76</v>
      </c>
      <c r="E7" s="9">
        <v>138000</v>
      </c>
      <c r="F7" s="9">
        <v>13800</v>
      </c>
      <c r="G7" s="9">
        <v>3000</v>
      </c>
      <c r="H7" s="9">
        <v>2000</v>
      </c>
      <c r="I7" s="9">
        <v>20000</v>
      </c>
      <c r="J7" s="24">
        <f>SUM(E7:I7)</f>
        <v>176800</v>
      </c>
      <c r="K7" s="9"/>
    </row>
    <row r="8" spans="1:13" ht="15.75" customHeight="1">
      <c r="A8" s="129"/>
      <c r="B8" s="125"/>
      <c r="C8" s="125"/>
      <c r="D8" s="7" t="s">
        <v>83</v>
      </c>
      <c r="E8" s="9">
        <v>135000</v>
      </c>
      <c r="F8" s="9">
        <v>15000</v>
      </c>
      <c r="G8" s="9">
        <v>3000</v>
      </c>
      <c r="H8" s="9">
        <v>2000</v>
      </c>
      <c r="I8" s="9">
        <v>20000</v>
      </c>
      <c r="J8" s="9">
        <f>SUM(E8:I8)</f>
        <v>175000</v>
      </c>
      <c r="K8" s="9"/>
    </row>
    <row r="9" spans="1:13" ht="15.75" customHeight="1">
      <c r="A9" s="125" t="s">
        <v>11</v>
      </c>
      <c r="B9" s="125"/>
      <c r="C9" s="125"/>
      <c r="D9" s="125"/>
      <c r="E9" s="11">
        <f>SUM(E4:E8)/4</f>
        <v>123931.75</v>
      </c>
      <c r="F9" s="11">
        <f>SUM(F4:F8)/3</f>
        <v>17024.333333333332</v>
      </c>
      <c r="G9" s="11">
        <f t="shared" ref="G9:J9" si="0">SUM(G4:G8)/4</f>
        <v>3000</v>
      </c>
      <c r="H9" s="11">
        <f t="shared" si="0"/>
        <v>2000</v>
      </c>
      <c r="I9" s="11">
        <f t="shared" si="0"/>
        <v>20000</v>
      </c>
      <c r="J9" s="11">
        <f t="shared" si="0"/>
        <v>161700</v>
      </c>
      <c r="K9" s="12"/>
    </row>
    <row r="10" spans="1:13" ht="15.75" customHeight="1"/>
    <row r="11" spans="1:13" ht="15.75" customHeight="1">
      <c r="A11" s="10" t="s">
        <v>0</v>
      </c>
      <c r="B11" s="116" t="s">
        <v>2</v>
      </c>
      <c r="C11" s="117"/>
      <c r="D11" s="10" t="s">
        <v>1</v>
      </c>
      <c r="E11" s="10" t="s">
        <v>3</v>
      </c>
      <c r="F11" s="10" t="s">
        <v>4</v>
      </c>
      <c r="G11" s="10" t="s">
        <v>5</v>
      </c>
      <c r="H11" s="10" t="s">
        <v>6</v>
      </c>
      <c r="I11" s="10" t="s">
        <v>7</v>
      </c>
      <c r="J11" s="10" t="s">
        <v>8</v>
      </c>
      <c r="K11" s="10" t="s">
        <v>9</v>
      </c>
    </row>
    <row r="12" spans="1:13" ht="15.75" customHeight="1">
      <c r="A12" s="128" t="s">
        <v>59</v>
      </c>
      <c r="B12" s="125" t="s">
        <v>10</v>
      </c>
      <c r="C12" s="131" t="s">
        <v>12</v>
      </c>
      <c r="D12" s="7" t="s">
        <v>74</v>
      </c>
      <c r="E12" s="9">
        <v>122727</v>
      </c>
      <c r="F12" s="9">
        <v>12273</v>
      </c>
      <c r="G12" s="9">
        <v>3000</v>
      </c>
      <c r="H12" s="9">
        <v>2000</v>
      </c>
      <c r="I12" s="9">
        <v>20000</v>
      </c>
      <c r="J12" s="9">
        <f>SUM(E12:I12)</f>
        <v>160000</v>
      </c>
      <c r="K12" s="9"/>
    </row>
    <row r="13" spans="1:13" ht="15.75" customHeight="1">
      <c r="A13" s="129"/>
      <c r="B13" s="125"/>
      <c r="C13" s="131"/>
      <c r="D13" s="7" t="s">
        <v>75</v>
      </c>
      <c r="E13" s="9">
        <v>100000</v>
      </c>
      <c r="F13" s="9">
        <v>10000</v>
      </c>
      <c r="G13" s="9">
        <v>3000</v>
      </c>
      <c r="H13" s="9">
        <v>2000</v>
      </c>
      <c r="I13" s="9">
        <v>20000</v>
      </c>
      <c r="J13" s="25">
        <f>SUM(E13:I13)</f>
        <v>135000</v>
      </c>
      <c r="K13" s="9"/>
    </row>
    <row r="14" spans="1:13" ht="15.75" customHeight="1">
      <c r="A14" s="129"/>
      <c r="B14" s="125"/>
      <c r="C14" s="125"/>
      <c r="D14" s="7" t="s">
        <v>76</v>
      </c>
      <c r="E14" s="9">
        <v>138000</v>
      </c>
      <c r="F14" s="9">
        <v>13800</v>
      </c>
      <c r="G14" s="9">
        <v>3000</v>
      </c>
      <c r="H14" s="9">
        <v>2000</v>
      </c>
      <c r="I14" s="9">
        <v>20000</v>
      </c>
      <c r="J14" s="24">
        <f>SUM(E14:I14)</f>
        <v>176800</v>
      </c>
      <c r="K14" s="9"/>
    </row>
    <row r="15" spans="1:13" ht="15.75" customHeight="1">
      <c r="A15" s="129"/>
      <c r="B15" s="125"/>
      <c r="C15" s="125"/>
      <c r="D15" s="7" t="s">
        <v>84</v>
      </c>
      <c r="E15" s="9">
        <v>130500</v>
      </c>
      <c r="F15" s="9">
        <v>14500</v>
      </c>
      <c r="G15" s="9">
        <v>3000</v>
      </c>
      <c r="H15" s="9">
        <v>2000</v>
      </c>
      <c r="I15" s="9">
        <v>20000</v>
      </c>
      <c r="J15" s="9">
        <f>SUM(E15:I15)</f>
        <v>170000</v>
      </c>
      <c r="K15" s="9"/>
    </row>
    <row r="16" spans="1:13" ht="15.75" customHeight="1">
      <c r="A16" s="125" t="s">
        <v>11</v>
      </c>
      <c r="B16" s="125"/>
      <c r="C16" s="125"/>
      <c r="D16" s="125"/>
      <c r="E16" s="11">
        <f>SUM(E12:E15)/4</f>
        <v>122806.75</v>
      </c>
      <c r="F16" s="11">
        <f>SUM(F12:F15)/3</f>
        <v>16857.666666666668</v>
      </c>
      <c r="G16" s="11">
        <f t="shared" ref="G16:J16" si="1">SUM(G12:G15)/4</f>
        <v>3000</v>
      </c>
      <c r="H16" s="11">
        <f t="shared" si="1"/>
        <v>2000</v>
      </c>
      <c r="I16" s="11">
        <f t="shared" si="1"/>
        <v>20000</v>
      </c>
      <c r="J16" s="11">
        <f t="shared" si="1"/>
        <v>160450</v>
      </c>
      <c r="K16" s="12"/>
    </row>
    <row r="17" spans="1:11" ht="15.75" customHeight="1"/>
    <row r="18" spans="1:11" ht="15.75" customHeight="1">
      <c r="A18" s="10" t="s">
        <v>0</v>
      </c>
      <c r="B18" s="116" t="s">
        <v>2</v>
      </c>
      <c r="C18" s="117"/>
      <c r="D18" s="10" t="s">
        <v>1</v>
      </c>
      <c r="E18" s="10" t="s">
        <v>3</v>
      </c>
      <c r="F18" s="10" t="s">
        <v>4</v>
      </c>
      <c r="G18" s="10" t="s">
        <v>5</v>
      </c>
      <c r="H18" s="10" t="s">
        <v>6</v>
      </c>
      <c r="I18" s="10" t="s">
        <v>7</v>
      </c>
      <c r="J18" s="10" t="s">
        <v>8</v>
      </c>
      <c r="K18" s="10" t="s">
        <v>9</v>
      </c>
    </row>
    <row r="19" spans="1:11" ht="15.75" customHeight="1">
      <c r="A19" s="128" t="s">
        <v>59</v>
      </c>
      <c r="B19" s="125" t="s">
        <v>10</v>
      </c>
      <c r="C19" s="125" t="s">
        <v>28</v>
      </c>
      <c r="D19" s="98" t="s">
        <v>74</v>
      </c>
      <c r="E19" s="9">
        <v>122727</v>
      </c>
      <c r="F19" s="9">
        <v>12273</v>
      </c>
      <c r="G19" s="9">
        <v>3000</v>
      </c>
      <c r="H19" s="9">
        <v>2000</v>
      </c>
      <c r="I19" s="9">
        <v>12000</v>
      </c>
      <c r="J19" s="9">
        <f>SUM(E19:I19)</f>
        <v>152000</v>
      </c>
      <c r="K19" s="9"/>
    </row>
    <row r="20" spans="1:11" ht="15.75" customHeight="1">
      <c r="A20" s="129"/>
      <c r="B20" s="125"/>
      <c r="C20" s="125"/>
      <c r="D20" s="98" t="s">
        <v>75</v>
      </c>
      <c r="E20" s="9">
        <v>100000</v>
      </c>
      <c r="F20" s="9">
        <v>10000</v>
      </c>
      <c r="G20" s="9">
        <v>3000</v>
      </c>
      <c r="H20" s="9">
        <v>2000</v>
      </c>
      <c r="I20" s="9">
        <v>12000</v>
      </c>
      <c r="J20" s="25">
        <f>SUM(E20:I20)</f>
        <v>127000</v>
      </c>
      <c r="K20" s="9"/>
    </row>
    <row r="21" spans="1:11" ht="15.75" customHeight="1">
      <c r="A21" s="129"/>
      <c r="B21" s="125"/>
      <c r="C21" s="125"/>
      <c r="D21" s="98" t="s">
        <v>76</v>
      </c>
      <c r="E21" s="9"/>
      <c r="F21" s="9"/>
      <c r="H21" s="9"/>
      <c r="I21" s="9"/>
      <c r="J21" s="25"/>
      <c r="K21" s="9"/>
    </row>
    <row r="22" spans="1:11" ht="15.75" customHeight="1">
      <c r="A22" s="129"/>
      <c r="B22" s="125"/>
      <c r="C22" s="125"/>
      <c r="D22" s="98" t="s">
        <v>84</v>
      </c>
      <c r="E22" s="9">
        <v>150000</v>
      </c>
      <c r="F22" s="9"/>
      <c r="G22" s="9">
        <v>3000</v>
      </c>
      <c r="H22" s="9">
        <v>2000</v>
      </c>
      <c r="I22" s="9">
        <v>12000</v>
      </c>
      <c r="J22" s="24">
        <f>SUM(E22:I22)</f>
        <v>167000</v>
      </c>
      <c r="K22" s="9"/>
    </row>
    <row r="23" spans="1:11" ht="15.75" customHeight="1">
      <c r="A23" s="125" t="s">
        <v>11</v>
      </c>
      <c r="B23" s="125"/>
      <c r="C23" s="125"/>
      <c r="D23" s="125"/>
      <c r="E23" s="11">
        <f>SUM(E19:E22)/3</f>
        <v>124242.33333333333</v>
      </c>
      <c r="F23" s="11">
        <f>SUM(F19:F22)/2</f>
        <v>11136.5</v>
      </c>
      <c r="G23" s="11">
        <f>SUM(G19:G22)/3</f>
        <v>3000</v>
      </c>
      <c r="H23" s="11">
        <f>SUM(H19:H22)/4</f>
        <v>1500</v>
      </c>
      <c r="I23" s="11">
        <f t="shared" ref="I23:J23" si="2">SUM(I19:I22)/4</f>
        <v>9000</v>
      </c>
      <c r="J23" s="11">
        <f t="shared" si="2"/>
        <v>111500</v>
      </c>
      <c r="K23" s="12"/>
    </row>
    <row r="24" spans="1:11" ht="15.75" customHeight="1"/>
    <row r="25" spans="1:11" ht="15.75" customHeight="1">
      <c r="A25" s="10" t="s">
        <v>0</v>
      </c>
      <c r="B25" s="116" t="s">
        <v>2</v>
      </c>
      <c r="C25" s="117"/>
      <c r="D25" s="10" t="s">
        <v>1</v>
      </c>
      <c r="E25" s="10" t="s">
        <v>3</v>
      </c>
      <c r="F25" s="10" t="s">
        <v>4</v>
      </c>
      <c r="G25" s="10" t="s">
        <v>5</v>
      </c>
      <c r="H25" s="10" t="s">
        <v>6</v>
      </c>
      <c r="I25" s="10" t="s">
        <v>7</v>
      </c>
      <c r="J25" s="10" t="s">
        <v>8</v>
      </c>
      <c r="K25" s="10" t="s">
        <v>9</v>
      </c>
    </row>
    <row r="26" spans="1:11" ht="15.75" customHeight="1">
      <c r="A26" s="128" t="s">
        <v>59</v>
      </c>
      <c r="B26" s="125" t="s">
        <v>10</v>
      </c>
      <c r="C26" s="125" t="s">
        <v>29</v>
      </c>
      <c r="D26" s="98" t="s">
        <v>74</v>
      </c>
      <c r="E26" s="9">
        <v>122727</v>
      </c>
      <c r="F26" s="9">
        <v>12273</v>
      </c>
      <c r="G26" s="9">
        <v>3000</v>
      </c>
      <c r="H26" s="9">
        <v>2000</v>
      </c>
      <c r="I26" s="9">
        <v>12000</v>
      </c>
      <c r="J26" s="9">
        <f>SUM(E26:I26)</f>
        <v>152000</v>
      </c>
      <c r="K26" s="9"/>
    </row>
    <row r="27" spans="1:11" ht="15.75" customHeight="1">
      <c r="A27" s="129"/>
      <c r="B27" s="125"/>
      <c r="C27" s="125"/>
      <c r="D27" s="98" t="s">
        <v>75</v>
      </c>
      <c r="E27" s="9">
        <v>100000</v>
      </c>
      <c r="F27" s="9">
        <v>10000</v>
      </c>
      <c r="G27" s="9">
        <v>3000</v>
      </c>
      <c r="H27" s="9">
        <v>2000</v>
      </c>
      <c r="I27" s="9">
        <v>12000</v>
      </c>
      <c r="J27" s="25">
        <f>SUM(E27:I27)</f>
        <v>127000</v>
      </c>
      <c r="K27" s="9"/>
    </row>
    <row r="28" spans="1:11" ht="15.75" customHeight="1">
      <c r="A28" s="129"/>
      <c r="B28" s="125"/>
      <c r="C28" s="125"/>
      <c r="D28" s="98" t="s">
        <v>76</v>
      </c>
      <c r="E28" s="9"/>
      <c r="F28" s="9"/>
      <c r="G28" s="9"/>
      <c r="H28" s="9"/>
      <c r="I28" s="9"/>
      <c r="J28" s="25"/>
      <c r="K28" s="9"/>
    </row>
    <row r="29" spans="1:11" ht="15.75" customHeight="1">
      <c r="A29" s="129"/>
      <c r="B29" s="125"/>
      <c r="C29" s="125"/>
      <c r="D29" s="98" t="s">
        <v>84</v>
      </c>
      <c r="E29" s="9">
        <v>135000</v>
      </c>
      <c r="F29" s="9">
        <v>15000</v>
      </c>
      <c r="G29" s="9">
        <v>3000</v>
      </c>
      <c r="H29" s="9">
        <v>2000</v>
      </c>
      <c r="I29" s="9">
        <v>12000</v>
      </c>
      <c r="J29" s="24">
        <f>SUM(E29:I29)</f>
        <v>167000</v>
      </c>
      <c r="K29" s="9"/>
    </row>
    <row r="30" spans="1:11" ht="15.75" customHeight="1">
      <c r="A30" s="125" t="s">
        <v>11</v>
      </c>
      <c r="B30" s="125"/>
      <c r="C30" s="125"/>
      <c r="D30" s="125"/>
      <c r="E30" s="11">
        <f>SUM(E26:E29)/3</f>
        <v>119242.33333333333</v>
      </c>
      <c r="F30" s="11">
        <f>SUM(F26:F29)/2</f>
        <v>18636.5</v>
      </c>
      <c r="G30" s="11">
        <f>SUM(G26:G29)/3</f>
        <v>3000</v>
      </c>
      <c r="H30" s="11">
        <f>SUM(H26:H29)/4</f>
        <v>1500</v>
      </c>
      <c r="I30" s="11">
        <f t="shared" ref="I30:J30" si="3">SUM(I26:I29)/4</f>
        <v>9000</v>
      </c>
      <c r="J30" s="11">
        <f t="shared" si="3"/>
        <v>111500</v>
      </c>
      <c r="K30" s="12"/>
    </row>
    <row r="31" spans="1:11" ht="15.75" customHeight="1"/>
    <row r="32" spans="1:11" ht="15.75" customHeight="1">
      <c r="A32" s="10" t="s">
        <v>0</v>
      </c>
      <c r="B32" s="116" t="s">
        <v>2</v>
      </c>
      <c r="C32" s="117"/>
      <c r="D32" s="10" t="s">
        <v>1</v>
      </c>
      <c r="E32" s="10" t="s">
        <v>3</v>
      </c>
      <c r="F32" s="10" t="s">
        <v>4</v>
      </c>
      <c r="G32" s="10" t="s">
        <v>5</v>
      </c>
      <c r="H32" s="10" t="s">
        <v>6</v>
      </c>
      <c r="I32" s="10" t="s">
        <v>7</v>
      </c>
      <c r="J32" s="10" t="s">
        <v>8</v>
      </c>
      <c r="K32" s="10" t="s">
        <v>9</v>
      </c>
    </row>
    <row r="33" spans="1:11" ht="15.75" customHeight="1">
      <c r="A33" s="128" t="s">
        <v>59</v>
      </c>
      <c r="B33" s="125" t="s">
        <v>14</v>
      </c>
      <c r="C33" s="125" t="s">
        <v>15</v>
      </c>
      <c r="D33" s="98" t="s">
        <v>74</v>
      </c>
      <c r="E33" s="9">
        <v>13818</v>
      </c>
      <c r="F33" s="9">
        <v>1382</v>
      </c>
      <c r="G33" s="9">
        <v>1000</v>
      </c>
      <c r="H33" s="9">
        <v>400</v>
      </c>
      <c r="I33" s="9">
        <v>800</v>
      </c>
      <c r="J33" s="25">
        <f>SUM(E33:I33)</f>
        <v>17400</v>
      </c>
      <c r="K33" s="9"/>
    </row>
    <row r="34" spans="1:11" ht="15.75" customHeight="1">
      <c r="A34" s="129"/>
      <c r="B34" s="125"/>
      <c r="C34" s="125"/>
      <c r="D34" s="98" t="s">
        <v>75</v>
      </c>
      <c r="E34" s="9">
        <v>19000</v>
      </c>
      <c r="F34" s="9">
        <v>1900</v>
      </c>
      <c r="G34" s="9">
        <v>20900</v>
      </c>
      <c r="H34" s="9">
        <v>400</v>
      </c>
      <c r="I34" s="9">
        <v>800</v>
      </c>
      <c r="J34" s="24">
        <f>SUM(E34:I34)</f>
        <v>43000</v>
      </c>
      <c r="K34" s="9"/>
    </row>
    <row r="35" spans="1:11" ht="15.75" customHeight="1">
      <c r="A35" s="129"/>
      <c r="B35" s="125"/>
      <c r="C35" s="125"/>
      <c r="D35" s="98" t="s">
        <v>76</v>
      </c>
      <c r="E35" s="9">
        <v>22000</v>
      </c>
      <c r="F35" s="9">
        <v>2200</v>
      </c>
      <c r="G35" s="9">
        <v>1000</v>
      </c>
      <c r="H35" s="9">
        <v>400</v>
      </c>
      <c r="I35" s="9">
        <v>800</v>
      </c>
      <c r="J35" s="9">
        <f>SUM(E35:I35)</f>
        <v>26400</v>
      </c>
      <c r="K35" s="9"/>
    </row>
    <row r="36" spans="1:11" ht="15.75" customHeight="1">
      <c r="A36" s="129"/>
      <c r="B36" s="125"/>
      <c r="C36" s="125"/>
      <c r="D36" s="98" t="s">
        <v>84</v>
      </c>
      <c r="E36" s="9">
        <v>20000</v>
      </c>
      <c r="F36" s="9">
        <v>2000</v>
      </c>
      <c r="G36" s="9">
        <v>1000</v>
      </c>
      <c r="H36" s="9">
        <v>400</v>
      </c>
      <c r="I36" s="9">
        <v>800</v>
      </c>
      <c r="J36" s="9">
        <f>SUM(E36:I36)</f>
        <v>24200</v>
      </c>
      <c r="K36" s="9"/>
    </row>
    <row r="37" spans="1:11" ht="15.75" customHeight="1">
      <c r="A37" s="125" t="s">
        <v>11</v>
      </c>
      <c r="B37" s="125"/>
      <c r="C37" s="125"/>
      <c r="D37" s="125"/>
      <c r="E37" s="11">
        <f>SUM(E33:E36)/4</f>
        <v>18704.5</v>
      </c>
      <c r="F37" s="11">
        <f>SUM(F33:F36)/3</f>
        <v>2494</v>
      </c>
      <c r="G37" s="11">
        <f t="shared" ref="G37:J37" si="4">SUM(G33:G36)/4</f>
        <v>5975</v>
      </c>
      <c r="H37" s="11">
        <f t="shared" si="4"/>
        <v>400</v>
      </c>
      <c r="I37" s="11">
        <f t="shared" si="4"/>
        <v>800</v>
      </c>
      <c r="J37" s="11">
        <f t="shared" si="4"/>
        <v>27750</v>
      </c>
      <c r="K37" s="12"/>
    </row>
    <row r="38" spans="1:11" ht="15.75" customHeight="1"/>
    <row r="39" spans="1:11" ht="15.75" customHeight="1">
      <c r="A39" s="10" t="s">
        <v>0</v>
      </c>
      <c r="B39" s="116" t="s">
        <v>2</v>
      </c>
      <c r="C39" s="117"/>
      <c r="D39" s="10" t="s">
        <v>1</v>
      </c>
      <c r="E39" s="10" t="s">
        <v>3</v>
      </c>
      <c r="F39" s="10" t="s">
        <v>4</v>
      </c>
      <c r="G39" s="10" t="s">
        <v>5</v>
      </c>
      <c r="H39" s="10" t="s">
        <v>6</v>
      </c>
      <c r="I39" s="10" t="s">
        <v>7</v>
      </c>
      <c r="J39" s="10" t="s">
        <v>8</v>
      </c>
      <c r="K39" s="10" t="s">
        <v>9</v>
      </c>
    </row>
    <row r="40" spans="1:11" ht="15.75" customHeight="1">
      <c r="A40" s="128" t="s">
        <v>59</v>
      </c>
      <c r="B40" s="125" t="s">
        <v>14</v>
      </c>
      <c r="C40" s="125" t="s">
        <v>16</v>
      </c>
      <c r="D40" s="98" t="s">
        <v>74</v>
      </c>
      <c r="E40" s="9"/>
      <c r="F40" s="9"/>
      <c r="G40" s="9"/>
      <c r="H40" s="9"/>
      <c r="I40" s="9"/>
      <c r="J40" s="25"/>
      <c r="K40" s="9"/>
    </row>
    <row r="41" spans="1:11" ht="15.75" customHeight="1">
      <c r="A41" s="129"/>
      <c r="B41" s="125"/>
      <c r="C41" s="125"/>
      <c r="D41" s="98" t="s">
        <v>75</v>
      </c>
      <c r="E41" s="9">
        <v>14000</v>
      </c>
      <c r="F41" s="9">
        <v>1400</v>
      </c>
      <c r="G41" s="9">
        <v>15400</v>
      </c>
      <c r="H41" s="9">
        <v>400</v>
      </c>
      <c r="I41" s="9">
        <v>800</v>
      </c>
      <c r="J41" s="24">
        <f>SUM(E41:I41)</f>
        <v>32000</v>
      </c>
      <c r="K41" s="9"/>
    </row>
    <row r="42" spans="1:11" ht="15.75" customHeight="1">
      <c r="A42" s="129"/>
      <c r="B42" s="125"/>
      <c r="C42" s="125"/>
      <c r="D42" s="98" t="s">
        <v>76</v>
      </c>
      <c r="E42" s="9"/>
      <c r="F42" s="9"/>
      <c r="G42" s="9"/>
      <c r="H42" s="9"/>
      <c r="I42" s="9"/>
      <c r="J42" s="25"/>
      <c r="K42" s="9"/>
    </row>
    <row r="43" spans="1:11" ht="15.75" customHeight="1">
      <c r="A43" s="129"/>
      <c r="B43" s="125"/>
      <c r="C43" s="125"/>
      <c r="D43" s="98" t="s">
        <v>84</v>
      </c>
      <c r="E43" s="9">
        <v>18800</v>
      </c>
      <c r="F43" s="9"/>
      <c r="G43" s="9">
        <v>1000</v>
      </c>
      <c r="H43" s="9">
        <v>400</v>
      </c>
      <c r="I43" s="9">
        <v>800</v>
      </c>
      <c r="J43" s="25">
        <f>SUM(E43:I43)</f>
        <v>21000</v>
      </c>
      <c r="K43" s="9"/>
    </row>
    <row r="44" spans="1:11" ht="15.75" customHeight="1">
      <c r="A44" s="125" t="s">
        <v>11</v>
      </c>
      <c r="B44" s="125"/>
      <c r="C44" s="125"/>
      <c r="D44" s="125"/>
      <c r="E44" s="11">
        <f>SUM(E40:E43)/2</f>
        <v>16400</v>
      </c>
      <c r="F44" s="11">
        <f>SUM(F40:F43)</f>
        <v>1400</v>
      </c>
      <c r="G44" s="11">
        <f>SUM(G40:G43)/2</f>
        <v>8200</v>
      </c>
      <c r="H44" s="11">
        <f>SUM(H40:H43)/4</f>
        <v>200</v>
      </c>
      <c r="I44" s="11">
        <f t="shared" ref="I44:J44" si="5">SUM(I40:I43)/4</f>
        <v>400</v>
      </c>
      <c r="J44" s="11">
        <f t="shared" si="5"/>
        <v>13250</v>
      </c>
      <c r="K44" s="12"/>
    </row>
    <row r="45" spans="1:11" ht="24" customHeight="1"/>
  </sheetData>
  <mergeCells count="39">
    <mergeCell ref="A40:A43"/>
    <mergeCell ref="A2:K2"/>
    <mergeCell ref="B39:C39"/>
    <mergeCell ref="B40:B43"/>
    <mergeCell ref="C40:C43"/>
    <mergeCell ref="C26:C29"/>
    <mergeCell ref="B11:C11"/>
    <mergeCell ref="B12:B15"/>
    <mergeCell ref="C12:C15"/>
    <mergeCell ref="A16:D16"/>
    <mergeCell ref="B18:C18"/>
    <mergeCell ref="D4:D5"/>
    <mergeCell ref="E4:E5"/>
    <mergeCell ref="F4:F5"/>
    <mergeCell ref="J4:J5"/>
    <mergeCell ref="I4:I5"/>
    <mergeCell ref="A44:D44"/>
    <mergeCell ref="A4:A8"/>
    <mergeCell ref="A12:A15"/>
    <mergeCell ref="A19:A22"/>
    <mergeCell ref="A26:A29"/>
    <mergeCell ref="A33:A36"/>
    <mergeCell ref="A30:D30"/>
    <mergeCell ref="B32:C32"/>
    <mergeCell ref="B33:B36"/>
    <mergeCell ref="C33:C36"/>
    <mergeCell ref="A37:D37"/>
    <mergeCell ref="B19:B22"/>
    <mergeCell ref="C19:C22"/>
    <mergeCell ref="A23:D23"/>
    <mergeCell ref="B25:C25"/>
    <mergeCell ref="B26:B29"/>
    <mergeCell ref="A1:K1"/>
    <mergeCell ref="B3:C3"/>
    <mergeCell ref="B4:B8"/>
    <mergeCell ref="C4:C8"/>
    <mergeCell ref="A9:D9"/>
    <mergeCell ref="H4:H5"/>
    <mergeCell ref="G4:G5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4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="85" zoomScaleNormal="85" workbookViewId="0">
      <selection sqref="A1:K1"/>
    </sheetView>
  </sheetViews>
  <sheetFormatPr defaultColWidth="8.75" defaultRowHeight="16.5"/>
  <cols>
    <col min="1" max="1" width="12.125" style="22" customWidth="1"/>
    <col min="2" max="2" width="7.5" style="22" customWidth="1"/>
    <col min="3" max="3" width="12.125" style="22" customWidth="1"/>
    <col min="4" max="4" width="21.375" style="22" bestFit="1" customWidth="1"/>
    <col min="5" max="5" width="13.125" style="22" customWidth="1"/>
    <col min="6" max="11" width="12.375" style="22" customWidth="1"/>
    <col min="12" max="13" width="12.125" style="22" customWidth="1"/>
    <col min="14" max="16384" width="8.75" style="22"/>
  </cols>
  <sheetData>
    <row r="1" spans="1:13" ht="24.75" customHeight="1">
      <c r="A1" s="124" t="s">
        <v>107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3"/>
      <c r="M1" s="43"/>
    </row>
    <row r="2" spans="1:13" ht="24.75" customHeight="1">
      <c r="A2" s="138" t="s">
        <v>25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3" ht="15.75" customHeight="1">
      <c r="A3" s="10" t="s">
        <v>0</v>
      </c>
      <c r="B3" s="116" t="s">
        <v>2</v>
      </c>
      <c r="C3" s="117"/>
      <c r="D3" s="10" t="s">
        <v>1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3" ht="15.75" customHeight="1">
      <c r="A4" s="128" t="s">
        <v>59</v>
      </c>
      <c r="B4" s="125" t="s">
        <v>10</v>
      </c>
      <c r="C4" s="125" t="s">
        <v>13</v>
      </c>
      <c r="D4" s="98" t="s">
        <v>74</v>
      </c>
      <c r="E4" s="27">
        <v>35000</v>
      </c>
      <c r="F4" s="26">
        <v>50000</v>
      </c>
      <c r="G4" s="26">
        <v>80000</v>
      </c>
      <c r="H4" s="27">
        <v>40000</v>
      </c>
      <c r="I4" s="20"/>
      <c r="J4" s="36">
        <v>300</v>
      </c>
      <c r="K4" s="20"/>
    </row>
    <row r="5" spans="1:13" ht="15.75" customHeight="1">
      <c r="A5" s="129"/>
      <c r="B5" s="125"/>
      <c r="C5" s="125"/>
      <c r="D5" s="98" t="s">
        <v>75</v>
      </c>
      <c r="E5" s="20"/>
      <c r="F5" s="20"/>
      <c r="G5" s="20"/>
      <c r="H5" s="26">
        <v>70000</v>
      </c>
      <c r="I5" s="26">
        <v>50000</v>
      </c>
      <c r="J5" s="38">
        <v>350</v>
      </c>
      <c r="K5" s="20"/>
    </row>
    <row r="6" spans="1:13" ht="15.75" customHeight="1">
      <c r="A6" s="129"/>
      <c r="B6" s="125"/>
      <c r="C6" s="125"/>
      <c r="D6" s="98" t="s">
        <v>76</v>
      </c>
      <c r="E6" s="27">
        <v>35000</v>
      </c>
      <c r="F6" s="27">
        <v>40000</v>
      </c>
      <c r="G6" s="26">
        <v>80000</v>
      </c>
      <c r="H6" s="20">
        <v>50000</v>
      </c>
      <c r="I6" s="27">
        <v>40000</v>
      </c>
      <c r="J6" s="36">
        <v>300</v>
      </c>
      <c r="K6" s="20"/>
    </row>
    <row r="7" spans="1:13" ht="15.75" customHeight="1">
      <c r="A7" s="129"/>
      <c r="B7" s="125"/>
      <c r="C7" s="125"/>
      <c r="D7" s="98" t="s">
        <v>84</v>
      </c>
      <c r="E7" s="26">
        <v>60000</v>
      </c>
      <c r="F7" s="20"/>
      <c r="G7" s="27">
        <v>60000</v>
      </c>
      <c r="H7" s="20">
        <v>63000</v>
      </c>
      <c r="I7" s="20"/>
      <c r="J7" s="37">
        <v>200</v>
      </c>
      <c r="K7" s="20"/>
    </row>
    <row r="8" spans="1:13" ht="15.75" customHeight="1">
      <c r="A8" s="125" t="s">
        <v>11</v>
      </c>
      <c r="B8" s="125"/>
      <c r="C8" s="125"/>
      <c r="D8" s="125"/>
      <c r="E8" s="21">
        <f>SUM(E4:E7)/3</f>
        <v>43333.333333333336</v>
      </c>
      <c r="F8" s="21">
        <f>SUM(F4:F7)/2</f>
        <v>45000</v>
      </c>
      <c r="G8" s="21">
        <f>SUM(G4:G7)/3</f>
        <v>73333.333333333328</v>
      </c>
      <c r="H8" s="21">
        <f>SUM(H4:H7)/4</f>
        <v>55750</v>
      </c>
      <c r="I8" s="21">
        <f>SUM(I4:I7)/2</f>
        <v>45000</v>
      </c>
      <c r="J8" s="36">
        <f>SUM(J4:J7)/4</f>
        <v>287.5</v>
      </c>
      <c r="K8" s="21"/>
    </row>
    <row r="9" spans="1:13" ht="15.75" customHeight="1"/>
    <row r="10" spans="1:13" ht="15.75" customHeight="1">
      <c r="A10" s="10" t="s">
        <v>0</v>
      </c>
      <c r="B10" s="116" t="s">
        <v>2</v>
      </c>
      <c r="C10" s="117"/>
      <c r="D10" s="10" t="s">
        <v>1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1:13" ht="15.75" customHeight="1">
      <c r="A11" s="128" t="s">
        <v>59</v>
      </c>
      <c r="B11" s="125" t="s">
        <v>10</v>
      </c>
      <c r="C11" s="131" t="s">
        <v>12</v>
      </c>
      <c r="D11" s="98" t="s">
        <v>74</v>
      </c>
      <c r="E11" s="26">
        <v>35000</v>
      </c>
      <c r="F11" s="26">
        <v>50000</v>
      </c>
      <c r="G11" s="26">
        <v>80000</v>
      </c>
      <c r="H11" s="20"/>
      <c r="I11" s="27">
        <v>30000</v>
      </c>
      <c r="J11" s="36">
        <v>300</v>
      </c>
      <c r="K11" s="20"/>
    </row>
    <row r="12" spans="1:13" ht="15.75" customHeight="1">
      <c r="A12" s="129"/>
      <c r="B12" s="125"/>
      <c r="C12" s="131"/>
      <c r="D12" s="98" t="s">
        <v>75</v>
      </c>
      <c r="E12" s="20"/>
      <c r="F12" s="20">
        <v>21000</v>
      </c>
      <c r="G12" s="20"/>
      <c r="H12" s="26">
        <v>70000</v>
      </c>
      <c r="I12" s="26">
        <v>50000</v>
      </c>
      <c r="J12" s="38">
        <v>350</v>
      </c>
      <c r="K12" s="20"/>
    </row>
    <row r="13" spans="1:13" ht="15.75" customHeight="1">
      <c r="A13" s="129"/>
      <c r="B13" s="125"/>
      <c r="C13" s="125"/>
      <c r="D13" s="98" t="s">
        <v>76</v>
      </c>
      <c r="E13" s="27">
        <v>20000</v>
      </c>
      <c r="F13" s="27">
        <v>20000</v>
      </c>
      <c r="G13" s="27">
        <v>40000</v>
      </c>
      <c r="H13" s="27">
        <v>50000</v>
      </c>
      <c r="I13" s="20">
        <v>40000</v>
      </c>
      <c r="J13" s="36">
        <v>300</v>
      </c>
      <c r="K13" s="20"/>
    </row>
    <row r="14" spans="1:13" ht="15.75" customHeight="1">
      <c r="A14" s="129"/>
      <c r="B14" s="125"/>
      <c r="C14" s="125"/>
      <c r="D14" s="98" t="s">
        <v>84</v>
      </c>
      <c r="E14" s="27">
        <v>20000</v>
      </c>
      <c r="F14" s="20"/>
      <c r="G14" s="20">
        <v>60000</v>
      </c>
      <c r="H14" s="20"/>
      <c r="I14" s="26">
        <v>50000</v>
      </c>
      <c r="J14" s="37">
        <v>200</v>
      </c>
      <c r="K14" s="20"/>
    </row>
    <row r="15" spans="1:13" ht="15.75" customHeight="1">
      <c r="A15" s="125" t="s">
        <v>11</v>
      </c>
      <c r="B15" s="125"/>
      <c r="C15" s="125"/>
      <c r="D15" s="125"/>
      <c r="E15" s="21">
        <f>SUM(E11:E14)/3</f>
        <v>25000</v>
      </c>
      <c r="F15" s="21">
        <f t="shared" ref="F15:G15" si="0">SUM(F11:F14)/3</f>
        <v>30333.333333333332</v>
      </c>
      <c r="G15" s="21">
        <f t="shared" si="0"/>
        <v>60000</v>
      </c>
      <c r="H15" s="21">
        <f>SUM(H11:H14)/2</f>
        <v>60000</v>
      </c>
      <c r="I15" s="21">
        <f>SUM(I11:I14)/4</f>
        <v>42500</v>
      </c>
      <c r="J15" s="36">
        <f>SUM(J11:J14)/4</f>
        <v>287.5</v>
      </c>
      <c r="K15" s="7"/>
    </row>
    <row r="16" spans="1:13" ht="15.75" customHeight="1"/>
    <row r="17" spans="1:11" ht="15.75" customHeight="1">
      <c r="A17" s="10" t="s">
        <v>0</v>
      </c>
      <c r="B17" s="116" t="s">
        <v>2</v>
      </c>
      <c r="C17" s="117"/>
      <c r="D17" s="10" t="s">
        <v>1</v>
      </c>
      <c r="E17" s="10" t="s">
        <v>18</v>
      </c>
      <c r="F17" s="10" t="s">
        <v>19</v>
      </c>
      <c r="G17" s="10" t="s">
        <v>20</v>
      </c>
      <c r="H17" s="10" t="s">
        <v>21</v>
      </c>
      <c r="I17" s="10" t="s">
        <v>22</v>
      </c>
      <c r="J17" s="10" t="s">
        <v>23</v>
      </c>
      <c r="K17" s="10" t="s">
        <v>24</v>
      </c>
    </row>
    <row r="18" spans="1:11" ht="15.75" customHeight="1">
      <c r="A18" s="128" t="s">
        <v>59</v>
      </c>
      <c r="B18" s="125" t="s">
        <v>10</v>
      </c>
      <c r="C18" s="125" t="s">
        <v>28</v>
      </c>
      <c r="D18" s="98" t="s">
        <v>74</v>
      </c>
      <c r="E18" s="26">
        <v>20000</v>
      </c>
      <c r="F18" s="20">
        <v>50000</v>
      </c>
      <c r="G18" s="26">
        <v>120000</v>
      </c>
      <c r="H18" s="27">
        <v>40000</v>
      </c>
      <c r="I18" s="20"/>
      <c r="J18" s="36">
        <v>300</v>
      </c>
      <c r="K18" s="20"/>
    </row>
    <row r="19" spans="1:11" ht="15.75" customHeight="1">
      <c r="A19" s="129"/>
      <c r="B19" s="125"/>
      <c r="C19" s="125"/>
      <c r="D19" s="98" t="s">
        <v>75</v>
      </c>
      <c r="E19" s="20"/>
      <c r="F19" s="20"/>
      <c r="G19" s="20"/>
      <c r="H19" s="20"/>
      <c r="I19" s="20"/>
      <c r="J19" s="38">
        <v>350</v>
      </c>
      <c r="K19" s="20"/>
    </row>
    <row r="20" spans="1:11" ht="15.75" customHeight="1">
      <c r="A20" s="129"/>
      <c r="B20" s="125"/>
      <c r="C20" s="125"/>
      <c r="D20" s="98" t="s">
        <v>76</v>
      </c>
      <c r="E20" s="20"/>
      <c r="F20" s="20"/>
      <c r="G20" s="20"/>
      <c r="H20" s="20"/>
      <c r="I20" s="20"/>
      <c r="J20" s="36"/>
      <c r="K20" s="20"/>
    </row>
    <row r="21" spans="1:11" ht="15.75" customHeight="1">
      <c r="A21" s="129"/>
      <c r="B21" s="125"/>
      <c r="C21" s="125"/>
      <c r="D21" s="98" t="s">
        <v>84</v>
      </c>
      <c r="E21" s="27">
        <v>10000</v>
      </c>
      <c r="F21" s="20"/>
      <c r="G21" s="27">
        <v>60000</v>
      </c>
      <c r="H21" s="26">
        <v>63000</v>
      </c>
      <c r="I21" s="20"/>
      <c r="J21" s="37">
        <v>200</v>
      </c>
      <c r="K21" s="20"/>
    </row>
    <row r="22" spans="1:11" ht="15.75" customHeight="1">
      <c r="A22" s="125" t="s">
        <v>11</v>
      </c>
      <c r="B22" s="125"/>
      <c r="C22" s="125"/>
      <c r="D22" s="125"/>
      <c r="E22" s="21">
        <f>SUM(E18:E21)/2</f>
        <v>15000</v>
      </c>
      <c r="F22" s="21">
        <f t="shared" ref="F22" si="1">SUM(F18:F21)</f>
        <v>50000</v>
      </c>
      <c r="G22" s="21">
        <f>SUM(G18:G21)/2</f>
        <v>90000</v>
      </c>
      <c r="H22" s="21">
        <f>SUM(H18:H21)/2</f>
        <v>51500</v>
      </c>
      <c r="I22" s="21"/>
      <c r="J22" s="36">
        <f>SUM(J18:J21)/3</f>
        <v>283.33333333333331</v>
      </c>
      <c r="K22" s="7"/>
    </row>
    <row r="23" spans="1:11" ht="15.75" customHeight="1"/>
    <row r="24" spans="1:11" ht="15.75" customHeight="1">
      <c r="A24" s="10" t="s">
        <v>0</v>
      </c>
      <c r="B24" s="116" t="s">
        <v>2</v>
      </c>
      <c r="C24" s="117"/>
      <c r="D24" s="10" t="s">
        <v>1</v>
      </c>
      <c r="E24" s="10" t="s">
        <v>18</v>
      </c>
      <c r="F24" s="10" t="s">
        <v>19</v>
      </c>
      <c r="G24" s="10" t="s">
        <v>20</v>
      </c>
      <c r="H24" s="10" t="s">
        <v>21</v>
      </c>
      <c r="I24" s="10" t="s">
        <v>22</v>
      </c>
      <c r="J24" s="10" t="s">
        <v>23</v>
      </c>
      <c r="K24" s="10" t="s">
        <v>24</v>
      </c>
    </row>
    <row r="25" spans="1:11" ht="15.75" customHeight="1">
      <c r="A25" s="128" t="s">
        <v>59</v>
      </c>
      <c r="B25" s="125" t="s">
        <v>10</v>
      </c>
      <c r="C25" s="125" t="s">
        <v>29</v>
      </c>
      <c r="D25" s="98" t="s">
        <v>74</v>
      </c>
      <c r="E25" s="26">
        <v>20000</v>
      </c>
      <c r="F25" s="20">
        <v>50000</v>
      </c>
      <c r="G25" s="26">
        <v>120000</v>
      </c>
      <c r="H25" s="20"/>
      <c r="I25" s="27">
        <v>30000</v>
      </c>
      <c r="J25" s="36">
        <v>300</v>
      </c>
      <c r="K25" s="20"/>
    </row>
    <row r="26" spans="1:11" ht="15.75" customHeight="1">
      <c r="A26" s="129"/>
      <c r="B26" s="125"/>
      <c r="C26" s="125"/>
      <c r="D26" s="98" t="s">
        <v>75</v>
      </c>
      <c r="E26" s="20"/>
      <c r="F26" s="20"/>
      <c r="G26" s="20"/>
      <c r="H26" s="20"/>
      <c r="I26" s="20"/>
      <c r="J26" s="38">
        <v>350</v>
      </c>
      <c r="K26" s="20"/>
    </row>
    <row r="27" spans="1:11" ht="15.75" customHeight="1">
      <c r="A27" s="129"/>
      <c r="B27" s="125"/>
      <c r="C27" s="125"/>
      <c r="D27" s="98" t="s">
        <v>76</v>
      </c>
      <c r="E27" s="20"/>
      <c r="F27" s="20"/>
      <c r="G27" s="20"/>
      <c r="H27" s="20"/>
      <c r="I27" s="20"/>
      <c r="J27" s="36"/>
      <c r="K27" s="20"/>
    </row>
    <row r="28" spans="1:11" ht="15.75" customHeight="1">
      <c r="A28" s="129"/>
      <c r="B28" s="125"/>
      <c r="C28" s="125"/>
      <c r="D28" s="98" t="s">
        <v>84</v>
      </c>
      <c r="E28" s="27">
        <v>10000</v>
      </c>
      <c r="F28" s="20"/>
      <c r="G28" s="27">
        <v>60000</v>
      </c>
      <c r="H28" s="20"/>
      <c r="I28" s="26">
        <v>50000</v>
      </c>
      <c r="J28" s="37">
        <v>200</v>
      </c>
      <c r="K28" s="20"/>
    </row>
    <row r="29" spans="1:11" ht="15.75" customHeight="1">
      <c r="A29" s="125" t="s">
        <v>11</v>
      </c>
      <c r="B29" s="125"/>
      <c r="C29" s="125"/>
      <c r="D29" s="125"/>
      <c r="E29" s="21">
        <f>SUM(E25:E28)/2</f>
        <v>15000</v>
      </c>
      <c r="F29" s="21"/>
      <c r="G29" s="21">
        <f>SUM(G25:G28)/2</f>
        <v>90000</v>
      </c>
      <c r="H29" s="21"/>
      <c r="I29" s="21">
        <f>SUM(I25:I28)/2</f>
        <v>40000</v>
      </c>
      <c r="J29" s="36">
        <f>SUM(J25:J28)/3</f>
        <v>283.33333333333331</v>
      </c>
      <c r="K29" s="7"/>
    </row>
    <row r="30" spans="1:11" ht="15.75" customHeight="1">
      <c r="A30" s="17"/>
      <c r="B30" s="17"/>
      <c r="C30" s="17"/>
      <c r="D30" s="17"/>
      <c r="E30" s="23"/>
      <c r="F30" s="23"/>
      <c r="G30" s="23"/>
      <c r="H30" s="23"/>
      <c r="I30" s="23"/>
      <c r="J30" s="23"/>
      <c r="K30" s="17"/>
    </row>
    <row r="31" spans="1:11" ht="15.75" customHeight="1">
      <c r="A31" s="138" t="s">
        <v>35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</row>
    <row r="32" spans="1:11" ht="15.75" customHeight="1">
      <c r="A32" s="10" t="s">
        <v>0</v>
      </c>
      <c r="B32" s="116" t="s">
        <v>2</v>
      </c>
      <c r="C32" s="117"/>
      <c r="D32" s="10" t="s">
        <v>1</v>
      </c>
      <c r="E32" s="10" t="s">
        <v>30</v>
      </c>
      <c r="F32" s="10" t="s">
        <v>31</v>
      </c>
      <c r="G32" s="10" t="s">
        <v>23</v>
      </c>
      <c r="H32" s="10" t="s">
        <v>33</v>
      </c>
      <c r="I32" s="10"/>
      <c r="J32" s="116" t="s">
        <v>9</v>
      </c>
      <c r="K32" s="117"/>
    </row>
    <row r="33" spans="1:11" ht="15.75" customHeight="1">
      <c r="A33" s="128" t="s">
        <v>59</v>
      </c>
      <c r="B33" s="134" t="s">
        <v>14</v>
      </c>
      <c r="C33" s="135"/>
      <c r="D33" s="98" t="s">
        <v>74</v>
      </c>
      <c r="E33" s="26">
        <v>12000</v>
      </c>
      <c r="F33" s="26">
        <v>40000</v>
      </c>
      <c r="G33" s="36">
        <v>300</v>
      </c>
      <c r="H33" s="46">
        <v>1500</v>
      </c>
      <c r="I33" s="20"/>
      <c r="J33" s="112"/>
      <c r="K33" s="113"/>
    </row>
    <row r="34" spans="1:11" ht="15.75" customHeight="1">
      <c r="A34" s="129"/>
      <c r="B34" s="136"/>
      <c r="C34" s="137"/>
      <c r="D34" s="98" t="s">
        <v>75</v>
      </c>
      <c r="E34" s="26">
        <v>12000</v>
      </c>
      <c r="F34" s="27">
        <v>5100</v>
      </c>
      <c r="G34" s="38">
        <v>350</v>
      </c>
      <c r="H34" s="36">
        <v>1000</v>
      </c>
      <c r="I34" s="20"/>
      <c r="J34" s="112" t="s">
        <v>48</v>
      </c>
      <c r="K34" s="113"/>
    </row>
    <row r="35" spans="1:11" ht="15.75" customHeight="1">
      <c r="A35" s="129"/>
      <c r="B35" s="136"/>
      <c r="C35" s="137"/>
      <c r="D35" s="98" t="s">
        <v>76</v>
      </c>
      <c r="E35" s="27">
        <v>4000</v>
      </c>
      <c r="F35" s="20">
        <v>27000</v>
      </c>
      <c r="G35" s="36">
        <v>300</v>
      </c>
      <c r="H35" s="37">
        <v>500</v>
      </c>
      <c r="I35" s="20"/>
      <c r="J35" s="112"/>
      <c r="K35" s="113"/>
    </row>
    <row r="36" spans="1:11" ht="15.75" customHeight="1">
      <c r="A36" s="129"/>
      <c r="B36" s="136"/>
      <c r="C36" s="137"/>
      <c r="D36" s="98" t="s">
        <v>84</v>
      </c>
      <c r="E36" s="26">
        <v>12000</v>
      </c>
      <c r="F36" s="20">
        <v>33000</v>
      </c>
      <c r="G36" s="37">
        <v>270</v>
      </c>
      <c r="H36" s="36">
        <v>1300</v>
      </c>
      <c r="I36" s="20"/>
      <c r="J36" s="112"/>
      <c r="K36" s="113"/>
    </row>
    <row r="37" spans="1:11" ht="15.75" customHeight="1">
      <c r="A37" s="125" t="s">
        <v>11</v>
      </c>
      <c r="B37" s="125"/>
      <c r="C37" s="125"/>
      <c r="D37" s="125"/>
      <c r="E37" s="21">
        <f>SUM(E33:E36)/4</f>
        <v>10000</v>
      </c>
      <c r="F37" s="21">
        <f t="shared" ref="F37:H37" si="2">SUM(F33:F36)/4</f>
        <v>26275</v>
      </c>
      <c r="G37" s="36">
        <f t="shared" si="2"/>
        <v>305</v>
      </c>
      <c r="H37" s="36">
        <f t="shared" si="2"/>
        <v>1075</v>
      </c>
      <c r="I37" s="20"/>
      <c r="J37" s="112"/>
      <c r="K37" s="113"/>
    </row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24" customHeight="1"/>
  </sheetData>
  <mergeCells count="33">
    <mergeCell ref="J34:K34"/>
    <mergeCell ref="B33:C36"/>
    <mergeCell ref="J37:K37"/>
    <mergeCell ref="A2:K2"/>
    <mergeCell ref="A31:K31"/>
    <mergeCell ref="B32:C32"/>
    <mergeCell ref="A33:A36"/>
    <mergeCell ref="A37:D37"/>
    <mergeCell ref="J32:K32"/>
    <mergeCell ref="J33:K33"/>
    <mergeCell ref="J35:K35"/>
    <mergeCell ref="J36:K36"/>
    <mergeCell ref="A29:D29"/>
    <mergeCell ref="A18:A21"/>
    <mergeCell ref="B18:B21"/>
    <mergeCell ref="C18:C21"/>
    <mergeCell ref="A22:D22"/>
    <mergeCell ref="B24:C24"/>
    <mergeCell ref="A25:A28"/>
    <mergeCell ref="B25:B28"/>
    <mergeCell ref="C25:C28"/>
    <mergeCell ref="B17:C17"/>
    <mergeCell ref="A1:K1"/>
    <mergeCell ref="B3:C3"/>
    <mergeCell ref="A4:A7"/>
    <mergeCell ref="B4:B7"/>
    <mergeCell ref="C4:C7"/>
    <mergeCell ref="A8:D8"/>
    <mergeCell ref="B10:C10"/>
    <mergeCell ref="A11:A14"/>
    <mergeCell ref="B11:B14"/>
    <mergeCell ref="C11:C14"/>
    <mergeCell ref="A15:D15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85" zoomScaleNormal="85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3" customWidth="1"/>
    <col min="5" max="10" width="12.375" style="13" customWidth="1"/>
    <col min="11" max="11" width="17.25" style="13" bestFit="1" customWidth="1"/>
    <col min="12" max="13" width="12.125" customWidth="1"/>
  </cols>
  <sheetData>
    <row r="1" spans="1:13" ht="24.75" customHeight="1">
      <c r="A1" s="103" t="s">
        <v>108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0" t="s">
        <v>1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</row>
    <row r="4" spans="1:13" ht="15.75" customHeight="1">
      <c r="A4" s="109" t="s">
        <v>40</v>
      </c>
      <c r="B4" s="105" t="s">
        <v>10</v>
      </c>
      <c r="C4" s="105" t="s">
        <v>13</v>
      </c>
      <c r="D4" s="42" t="s">
        <v>74</v>
      </c>
      <c r="E4" s="9"/>
      <c r="F4" s="9"/>
      <c r="G4" s="9"/>
      <c r="H4" s="9"/>
      <c r="I4" s="9"/>
      <c r="J4" s="25"/>
      <c r="K4" s="9"/>
    </row>
    <row r="5" spans="1:13" ht="15.75" customHeight="1">
      <c r="A5" s="107"/>
      <c r="B5" s="105"/>
      <c r="C5" s="105"/>
      <c r="D5" s="42" t="s">
        <v>85</v>
      </c>
      <c r="E5" s="9">
        <v>145000</v>
      </c>
      <c r="F5" s="9">
        <v>14500</v>
      </c>
      <c r="G5" s="9">
        <v>2000</v>
      </c>
      <c r="H5" s="9">
        <v>2000</v>
      </c>
      <c r="I5" s="9">
        <v>20000</v>
      </c>
      <c r="J5" s="24">
        <f t="shared" ref="J5:J6" si="0">SUM(E5:I5)</f>
        <v>183500</v>
      </c>
      <c r="K5" s="9"/>
    </row>
    <row r="6" spans="1:13" ht="15.75" customHeight="1">
      <c r="A6" s="107"/>
      <c r="B6" s="105"/>
      <c r="C6" s="105"/>
      <c r="D6" s="42" t="s">
        <v>76</v>
      </c>
      <c r="E6" s="9">
        <v>123636</v>
      </c>
      <c r="F6" s="9">
        <v>12364</v>
      </c>
      <c r="G6" s="9">
        <v>2000</v>
      </c>
      <c r="H6" s="9">
        <v>2000</v>
      </c>
      <c r="I6" s="9">
        <v>20000</v>
      </c>
      <c r="J6" s="25">
        <f t="shared" si="0"/>
        <v>160000</v>
      </c>
      <c r="K6" s="9"/>
    </row>
    <row r="7" spans="1:13" ht="15.75" customHeight="1">
      <c r="A7" s="107"/>
      <c r="B7" s="105"/>
      <c r="C7" s="105"/>
      <c r="D7" s="42" t="s">
        <v>86</v>
      </c>
      <c r="E7" s="9"/>
      <c r="F7" s="9"/>
      <c r="G7" s="9"/>
      <c r="H7" s="9"/>
      <c r="I7" s="9"/>
      <c r="J7" s="25"/>
      <c r="K7" s="9"/>
    </row>
    <row r="8" spans="1:13" ht="15.75" customHeight="1">
      <c r="A8" s="105" t="s">
        <v>11</v>
      </c>
      <c r="B8" s="105"/>
      <c r="C8" s="105"/>
      <c r="D8" s="105"/>
      <c r="E8" s="11">
        <f>SUM(E4:E7)/2</f>
        <v>134318</v>
      </c>
      <c r="F8" s="11">
        <f t="shared" ref="F8:G8" si="1">SUM(F4:F7)/2</f>
        <v>13432</v>
      </c>
      <c r="G8" s="11">
        <f t="shared" si="1"/>
        <v>2000</v>
      </c>
      <c r="H8" s="11">
        <f>SUM(H4:H7)/4</f>
        <v>1000</v>
      </c>
      <c r="I8" s="11">
        <f t="shared" ref="I8:J8" si="2">SUM(I4:I7)/4</f>
        <v>10000</v>
      </c>
      <c r="J8" s="11">
        <f t="shared" si="2"/>
        <v>85875</v>
      </c>
      <c r="K8" s="12"/>
    </row>
    <row r="9" spans="1:13" ht="15.75" customHeight="1"/>
    <row r="10" spans="1:13" ht="15.75" customHeight="1">
      <c r="A10" s="1" t="s">
        <v>0</v>
      </c>
      <c r="B10" s="101" t="s">
        <v>2</v>
      </c>
      <c r="C10" s="102"/>
      <c r="D10" s="10" t="s">
        <v>1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</row>
    <row r="11" spans="1:13" ht="15.75" customHeight="1">
      <c r="A11" s="109" t="s">
        <v>40</v>
      </c>
      <c r="B11" s="105" t="s">
        <v>10</v>
      </c>
      <c r="C11" s="139" t="s">
        <v>12</v>
      </c>
      <c r="D11" s="98" t="s">
        <v>74</v>
      </c>
      <c r="E11" s="9"/>
      <c r="F11" s="9"/>
      <c r="G11" s="9"/>
      <c r="H11" s="9"/>
      <c r="I11" s="9"/>
      <c r="J11" s="25"/>
      <c r="K11" s="9"/>
    </row>
    <row r="12" spans="1:13" ht="15.75" customHeight="1">
      <c r="A12" s="107"/>
      <c r="B12" s="105"/>
      <c r="C12" s="105"/>
      <c r="D12" s="98" t="s">
        <v>85</v>
      </c>
      <c r="E12" s="9">
        <v>140000</v>
      </c>
      <c r="F12" s="9">
        <v>14000</v>
      </c>
      <c r="G12" s="9">
        <v>2000</v>
      </c>
      <c r="H12" s="9">
        <v>2000</v>
      </c>
      <c r="I12" s="9">
        <v>20000</v>
      </c>
      <c r="J12" s="24">
        <f t="shared" ref="J12:J13" si="3">SUM(E12:I12)</f>
        <v>178000</v>
      </c>
      <c r="K12" s="9"/>
    </row>
    <row r="13" spans="1:13" ht="15.75" customHeight="1">
      <c r="A13" s="107"/>
      <c r="B13" s="105"/>
      <c r="C13" s="105"/>
      <c r="D13" s="98" t="s">
        <v>76</v>
      </c>
      <c r="E13" s="9">
        <v>123636</v>
      </c>
      <c r="F13" s="9">
        <v>12364</v>
      </c>
      <c r="G13" s="9">
        <v>2000</v>
      </c>
      <c r="H13" s="9">
        <v>2000</v>
      </c>
      <c r="I13" s="9">
        <v>20000</v>
      </c>
      <c r="J13" s="25">
        <f t="shared" si="3"/>
        <v>160000</v>
      </c>
      <c r="K13" s="9"/>
    </row>
    <row r="14" spans="1:13" ht="15.75" customHeight="1">
      <c r="A14" s="107"/>
      <c r="B14" s="105"/>
      <c r="C14" s="105"/>
      <c r="D14" s="98" t="s">
        <v>86</v>
      </c>
      <c r="E14" s="9"/>
      <c r="F14" s="9"/>
      <c r="G14" s="9"/>
      <c r="H14" s="9"/>
      <c r="I14" s="9"/>
      <c r="J14" s="25"/>
      <c r="K14" s="9"/>
    </row>
    <row r="15" spans="1:13" ht="15.75" customHeight="1">
      <c r="A15" s="105" t="s">
        <v>11</v>
      </c>
      <c r="B15" s="105"/>
      <c r="C15" s="105"/>
      <c r="D15" s="105"/>
      <c r="E15" s="11">
        <f>SUM(E11:E14)/2</f>
        <v>131818</v>
      </c>
      <c r="F15" s="11">
        <f t="shared" ref="F15:G15" si="4">SUM(F11:F14)/2</f>
        <v>13182</v>
      </c>
      <c r="G15" s="11">
        <f t="shared" si="4"/>
        <v>2000</v>
      </c>
      <c r="H15" s="11">
        <f>SUM(H11:H14)/4</f>
        <v>1000</v>
      </c>
      <c r="I15" s="11">
        <f t="shared" ref="I15:J15" si="5">SUM(I11:I14)/4</f>
        <v>10000</v>
      </c>
      <c r="J15" s="11">
        <f t="shared" si="5"/>
        <v>84500</v>
      </c>
      <c r="K15" s="12"/>
    </row>
    <row r="16" spans="1:13" ht="15.75" customHeight="1"/>
    <row r="17" spans="1:11" ht="15.75" customHeight="1">
      <c r="A17" s="1" t="s">
        <v>0</v>
      </c>
      <c r="B17" s="101" t="s">
        <v>2</v>
      </c>
      <c r="C17" s="102"/>
      <c r="D17" s="10" t="s">
        <v>1</v>
      </c>
      <c r="E17" s="10" t="s">
        <v>3</v>
      </c>
      <c r="F17" s="10" t="s">
        <v>4</v>
      </c>
      <c r="G17" s="10" t="s">
        <v>5</v>
      </c>
      <c r="H17" s="10" t="s">
        <v>6</v>
      </c>
      <c r="I17" s="10" t="s">
        <v>7</v>
      </c>
      <c r="J17" s="10" t="s">
        <v>8</v>
      </c>
      <c r="K17" s="10" t="s">
        <v>9</v>
      </c>
    </row>
    <row r="18" spans="1:11" ht="15.75" customHeight="1">
      <c r="A18" s="109" t="s">
        <v>40</v>
      </c>
      <c r="B18" s="105" t="s">
        <v>10</v>
      </c>
      <c r="C18" s="105" t="s">
        <v>28</v>
      </c>
      <c r="D18" s="98" t="s">
        <v>74</v>
      </c>
      <c r="E18" s="9"/>
      <c r="F18" s="9"/>
      <c r="G18" s="9"/>
      <c r="H18" s="9"/>
      <c r="I18" s="9"/>
      <c r="J18" s="25"/>
      <c r="K18" s="9"/>
    </row>
    <row r="19" spans="1:11" ht="15.75" customHeight="1">
      <c r="A19" s="107"/>
      <c r="B19" s="105"/>
      <c r="C19" s="105"/>
      <c r="D19" s="98" t="s">
        <v>85</v>
      </c>
      <c r="E19" s="9">
        <v>160000</v>
      </c>
      <c r="F19" s="9">
        <v>16000</v>
      </c>
      <c r="G19" s="9">
        <v>2000</v>
      </c>
      <c r="H19" s="9">
        <v>2000</v>
      </c>
      <c r="I19" s="9">
        <v>12000</v>
      </c>
      <c r="J19" s="24">
        <f t="shared" ref="J19:J20" si="6">SUM(E19:I19)</f>
        <v>192000</v>
      </c>
      <c r="K19" s="9" t="s">
        <v>51</v>
      </c>
    </row>
    <row r="20" spans="1:11" ht="15.75" customHeight="1">
      <c r="A20" s="107"/>
      <c r="B20" s="105"/>
      <c r="C20" s="105"/>
      <c r="D20" s="98" t="s">
        <v>76</v>
      </c>
      <c r="E20" s="9">
        <v>115200</v>
      </c>
      <c r="F20" s="9">
        <v>12800</v>
      </c>
      <c r="G20" s="9">
        <v>2000</v>
      </c>
      <c r="H20" s="9">
        <v>2000</v>
      </c>
      <c r="I20" s="9">
        <v>12000</v>
      </c>
      <c r="J20" s="25">
        <f t="shared" si="6"/>
        <v>144000</v>
      </c>
      <c r="K20" s="9"/>
    </row>
    <row r="21" spans="1:11" ht="15.75" customHeight="1">
      <c r="A21" s="107"/>
      <c r="B21" s="105"/>
      <c r="C21" s="105"/>
      <c r="D21" s="98" t="s">
        <v>86</v>
      </c>
      <c r="E21" s="9"/>
      <c r="F21" s="9"/>
      <c r="G21" s="9"/>
      <c r="H21" s="9"/>
      <c r="I21" s="9"/>
      <c r="J21" s="25"/>
      <c r="K21" s="9"/>
    </row>
    <row r="22" spans="1:11" ht="15.75" customHeight="1">
      <c r="A22" s="105" t="s">
        <v>11</v>
      </c>
      <c r="B22" s="105"/>
      <c r="C22" s="105"/>
      <c r="D22" s="105"/>
      <c r="E22" s="11">
        <f>SUM(E18:E21)/2</f>
        <v>137600</v>
      </c>
      <c r="F22" s="11">
        <f t="shared" ref="F22:G22" si="7">SUM(F18:F21)/2</f>
        <v>14400</v>
      </c>
      <c r="G22" s="11">
        <f t="shared" si="7"/>
        <v>2000</v>
      </c>
      <c r="H22" s="11">
        <f>SUM(H18:H21)/4</f>
        <v>1000</v>
      </c>
      <c r="I22" s="11">
        <f>SUM(I18:I21)/3</f>
        <v>8000</v>
      </c>
      <c r="J22" s="11">
        <f>SUM(J18:J21)/4</f>
        <v>84000</v>
      </c>
      <c r="K22" s="12"/>
    </row>
    <row r="23" spans="1:11" ht="15.75" customHeight="1"/>
    <row r="24" spans="1:11" ht="15.75" customHeight="1">
      <c r="A24" s="1" t="s">
        <v>0</v>
      </c>
      <c r="B24" s="101" t="s">
        <v>2</v>
      </c>
      <c r="C24" s="102"/>
      <c r="D24" s="10" t="s">
        <v>1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</row>
    <row r="25" spans="1:11" ht="15.75" customHeight="1">
      <c r="A25" s="109" t="s">
        <v>40</v>
      </c>
      <c r="B25" s="105" t="s">
        <v>10</v>
      </c>
      <c r="C25" s="105" t="s">
        <v>29</v>
      </c>
      <c r="D25" s="98" t="s">
        <v>74</v>
      </c>
      <c r="E25" s="9"/>
      <c r="F25" s="9"/>
      <c r="G25" s="9"/>
      <c r="H25" s="9"/>
      <c r="I25" s="9"/>
      <c r="J25" s="25"/>
      <c r="K25" s="9"/>
    </row>
    <row r="26" spans="1:11" ht="15.75" customHeight="1">
      <c r="A26" s="107"/>
      <c r="B26" s="105"/>
      <c r="C26" s="105"/>
      <c r="D26" s="98" t="s">
        <v>85</v>
      </c>
      <c r="E26" s="9">
        <v>160000</v>
      </c>
      <c r="F26" s="9">
        <v>16000</v>
      </c>
      <c r="G26" s="9">
        <v>2000</v>
      </c>
      <c r="H26" s="9">
        <v>2000</v>
      </c>
      <c r="I26" s="9">
        <v>12000</v>
      </c>
      <c r="J26" s="24">
        <f t="shared" ref="J26:J27" si="8">SUM(E26:I26)</f>
        <v>192000</v>
      </c>
      <c r="K26" s="9" t="s">
        <v>52</v>
      </c>
    </row>
    <row r="27" spans="1:11" ht="15.75" customHeight="1">
      <c r="A27" s="107"/>
      <c r="B27" s="105"/>
      <c r="C27" s="105"/>
      <c r="D27" s="98" t="s">
        <v>76</v>
      </c>
      <c r="E27" s="9">
        <v>115200</v>
      </c>
      <c r="F27" s="9">
        <v>12800</v>
      </c>
      <c r="G27" s="9">
        <v>2000</v>
      </c>
      <c r="H27" s="9">
        <v>2000</v>
      </c>
      <c r="I27" s="9">
        <v>12000</v>
      </c>
      <c r="J27" s="25">
        <f t="shared" si="8"/>
        <v>144000</v>
      </c>
      <c r="K27" s="9"/>
    </row>
    <row r="28" spans="1:11" ht="15.75" customHeight="1">
      <c r="A28" s="107"/>
      <c r="B28" s="105"/>
      <c r="C28" s="105"/>
      <c r="D28" s="98" t="s">
        <v>86</v>
      </c>
      <c r="E28" s="9"/>
      <c r="F28" s="9"/>
      <c r="G28" s="9"/>
      <c r="H28" s="9"/>
      <c r="I28" s="9"/>
      <c r="J28" s="25"/>
      <c r="K28" s="9"/>
    </row>
    <row r="29" spans="1:11" ht="15.75" customHeight="1">
      <c r="A29" s="105" t="s">
        <v>11</v>
      </c>
      <c r="B29" s="105"/>
      <c r="C29" s="105"/>
      <c r="D29" s="105"/>
      <c r="E29" s="11">
        <f>SUM(E25:E28)/2</f>
        <v>137600</v>
      </c>
      <c r="F29" s="11">
        <f t="shared" ref="F29:G29" si="9">SUM(F25:F28)/2</f>
        <v>14400</v>
      </c>
      <c r="G29" s="11">
        <f t="shared" si="9"/>
        <v>2000</v>
      </c>
      <c r="H29" s="11">
        <f>SUM(H25:H28)/4</f>
        <v>1000</v>
      </c>
      <c r="I29" s="11">
        <f>SUM(I25:I28)/3</f>
        <v>8000</v>
      </c>
      <c r="J29" s="11">
        <f>SUM(J25:J28)/4</f>
        <v>84000</v>
      </c>
      <c r="K29" s="12"/>
    </row>
    <row r="30" spans="1:11" ht="15.75" customHeight="1"/>
    <row r="31" spans="1:11" ht="15.75" customHeight="1">
      <c r="A31" s="1" t="s">
        <v>0</v>
      </c>
      <c r="B31" s="101" t="s">
        <v>2</v>
      </c>
      <c r="C31" s="102"/>
      <c r="D31" s="10" t="s">
        <v>1</v>
      </c>
      <c r="E31" s="10" t="s">
        <v>3</v>
      </c>
      <c r="F31" s="10" t="s">
        <v>4</v>
      </c>
      <c r="G31" s="10" t="s">
        <v>5</v>
      </c>
      <c r="H31" s="10" t="s">
        <v>6</v>
      </c>
      <c r="I31" s="10" t="s">
        <v>7</v>
      </c>
      <c r="J31" s="10" t="s">
        <v>8</v>
      </c>
      <c r="K31" s="10" t="s">
        <v>9</v>
      </c>
    </row>
    <row r="32" spans="1:11" ht="15.75" customHeight="1">
      <c r="A32" s="109" t="s">
        <v>40</v>
      </c>
      <c r="B32" s="105" t="s">
        <v>14</v>
      </c>
      <c r="C32" s="105" t="s">
        <v>15</v>
      </c>
      <c r="D32" s="98" t="s">
        <v>74</v>
      </c>
      <c r="E32" s="9">
        <v>20000</v>
      </c>
      <c r="F32" s="9">
        <v>2000</v>
      </c>
      <c r="G32" s="9">
        <v>700</v>
      </c>
      <c r="H32" s="9">
        <v>400</v>
      </c>
      <c r="I32" s="9">
        <v>800</v>
      </c>
      <c r="J32" s="9">
        <f>SUM(E32:I32)</f>
        <v>23900</v>
      </c>
      <c r="K32" s="9"/>
    </row>
    <row r="33" spans="1:11" ht="15.75" customHeight="1">
      <c r="A33" s="107"/>
      <c r="B33" s="105"/>
      <c r="C33" s="105"/>
      <c r="D33" s="98" t="s">
        <v>85</v>
      </c>
      <c r="E33" s="9">
        <v>21000</v>
      </c>
      <c r="F33" s="9">
        <v>2100</v>
      </c>
      <c r="G33" s="9">
        <v>700</v>
      </c>
      <c r="H33" s="9">
        <v>400</v>
      </c>
      <c r="I33" s="9">
        <v>800</v>
      </c>
      <c r="J33" s="24">
        <f>SUM(E33:I33)</f>
        <v>25000</v>
      </c>
      <c r="K33" s="9"/>
    </row>
    <row r="34" spans="1:11" ht="15.75" customHeight="1">
      <c r="A34" s="107"/>
      <c r="B34" s="105"/>
      <c r="C34" s="105"/>
      <c r="D34" s="98" t="s">
        <v>76</v>
      </c>
      <c r="E34" s="9">
        <v>8500</v>
      </c>
      <c r="F34" s="9">
        <v>850</v>
      </c>
      <c r="G34" s="9">
        <v>700</v>
      </c>
      <c r="H34" s="9">
        <v>400</v>
      </c>
      <c r="I34" s="9">
        <v>800</v>
      </c>
      <c r="J34" s="25">
        <f t="shared" ref="J34" si="10">SUM(E34:I34)</f>
        <v>11250</v>
      </c>
      <c r="K34" s="9"/>
    </row>
    <row r="35" spans="1:11" ht="15.75" customHeight="1">
      <c r="A35" s="107"/>
      <c r="B35" s="105"/>
      <c r="C35" s="105"/>
      <c r="D35" s="98" t="s">
        <v>86</v>
      </c>
      <c r="E35" s="9"/>
      <c r="F35" s="9"/>
      <c r="G35" s="9"/>
      <c r="H35" s="9"/>
      <c r="I35" s="9"/>
      <c r="J35" s="25"/>
      <c r="K35" s="9"/>
    </row>
    <row r="36" spans="1:11" ht="15.75" customHeight="1">
      <c r="A36" s="105" t="s">
        <v>11</v>
      </c>
      <c r="B36" s="105"/>
      <c r="C36" s="105"/>
      <c r="D36" s="105"/>
      <c r="E36" s="11">
        <f>SUM(E32:E35)/3</f>
        <v>16500</v>
      </c>
      <c r="F36" s="11">
        <f t="shared" ref="F36:G36" si="11">SUM(F32:F35)/3</f>
        <v>1650</v>
      </c>
      <c r="G36" s="11">
        <f t="shared" si="11"/>
        <v>700</v>
      </c>
      <c r="H36" s="11">
        <f t="shared" ref="H36:J36" si="12">SUM(H32:H35)/4</f>
        <v>300</v>
      </c>
      <c r="I36" s="11">
        <f t="shared" si="12"/>
        <v>600</v>
      </c>
      <c r="J36" s="11">
        <f t="shared" si="12"/>
        <v>15037.5</v>
      </c>
      <c r="K36" s="12"/>
    </row>
    <row r="37" spans="1:11" ht="15.75" customHeight="1"/>
    <row r="38" spans="1:11" ht="15.75" customHeight="1">
      <c r="A38" s="1" t="s">
        <v>0</v>
      </c>
      <c r="B38" s="101" t="s">
        <v>2</v>
      </c>
      <c r="C38" s="102"/>
      <c r="D38" s="10" t="s">
        <v>1</v>
      </c>
      <c r="E38" s="10" t="s">
        <v>3</v>
      </c>
      <c r="F38" s="10" t="s">
        <v>4</v>
      </c>
      <c r="G38" s="10" t="s">
        <v>5</v>
      </c>
      <c r="H38" s="10" t="s">
        <v>6</v>
      </c>
      <c r="I38" s="10" t="s">
        <v>7</v>
      </c>
      <c r="J38" s="10" t="s">
        <v>8</v>
      </c>
      <c r="K38" s="10" t="s">
        <v>9</v>
      </c>
    </row>
    <row r="39" spans="1:11" ht="15.75" customHeight="1">
      <c r="A39" s="109" t="s">
        <v>40</v>
      </c>
      <c r="B39" s="105" t="s">
        <v>17</v>
      </c>
      <c r="C39" s="105" t="s">
        <v>16</v>
      </c>
      <c r="D39" s="98" t="s">
        <v>74</v>
      </c>
      <c r="E39" s="9">
        <v>15000</v>
      </c>
      <c r="F39" s="9">
        <v>1500</v>
      </c>
      <c r="G39" s="9">
        <v>700</v>
      </c>
      <c r="H39" s="9">
        <v>400</v>
      </c>
      <c r="I39" s="9">
        <v>800</v>
      </c>
      <c r="J39" s="9">
        <f>SUM(E39:I39)</f>
        <v>18400</v>
      </c>
      <c r="K39" s="9"/>
    </row>
    <row r="40" spans="1:11" ht="15.75" customHeight="1">
      <c r="A40" s="107"/>
      <c r="B40" s="105"/>
      <c r="C40" s="105"/>
      <c r="D40" s="98" t="s">
        <v>85</v>
      </c>
      <c r="E40" s="9">
        <v>16454</v>
      </c>
      <c r="F40" s="9">
        <v>1646</v>
      </c>
      <c r="G40" s="9">
        <v>700</v>
      </c>
      <c r="H40" s="9">
        <v>400</v>
      </c>
      <c r="I40" s="9">
        <v>800</v>
      </c>
      <c r="J40" s="24">
        <f t="shared" ref="J40:J42" si="13">SUM(E40:I40)</f>
        <v>20000</v>
      </c>
      <c r="K40" s="9"/>
    </row>
    <row r="41" spans="1:11" ht="15.75" customHeight="1">
      <c r="A41" s="107"/>
      <c r="B41" s="105"/>
      <c r="C41" s="105"/>
      <c r="D41" s="98" t="s">
        <v>76</v>
      </c>
      <c r="E41" s="9"/>
      <c r="F41" s="9"/>
      <c r="G41" s="9"/>
      <c r="H41" s="9"/>
      <c r="I41" s="9"/>
      <c r="J41" s="25"/>
      <c r="K41" s="9"/>
    </row>
    <row r="42" spans="1:11" ht="15.75" customHeight="1">
      <c r="A42" s="107"/>
      <c r="B42" s="105"/>
      <c r="C42" s="105"/>
      <c r="D42" s="98" t="s">
        <v>86</v>
      </c>
      <c r="E42" s="9">
        <v>13500</v>
      </c>
      <c r="F42" s="9">
        <v>1350</v>
      </c>
      <c r="G42" s="9">
        <v>700</v>
      </c>
      <c r="H42" s="9">
        <v>400</v>
      </c>
      <c r="I42" s="9">
        <v>800</v>
      </c>
      <c r="J42" s="25">
        <f t="shared" si="13"/>
        <v>16750</v>
      </c>
      <c r="K42" s="9"/>
    </row>
    <row r="43" spans="1:11" ht="15.75" customHeight="1">
      <c r="A43" s="105" t="s">
        <v>11</v>
      </c>
      <c r="B43" s="105"/>
      <c r="C43" s="105"/>
      <c r="D43" s="105"/>
      <c r="E43" s="11">
        <f>SUM(E39:E42)/3</f>
        <v>14984.666666666666</v>
      </c>
      <c r="F43" s="11">
        <f t="shared" ref="F43:G43" si="14">SUM(F39:F42)/3</f>
        <v>1498.6666666666667</v>
      </c>
      <c r="G43" s="11">
        <f t="shared" si="14"/>
        <v>700</v>
      </c>
      <c r="H43" s="11">
        <f>SUM(H39:H42)/4</f>
        <v>300</v>
      </c>
      <c r="I43" s="11">
        <f t="shared" ref="I43:J43" si="15">SUM(I39:I42)/4</f>
        <v>600</v>
      </c>
      <c r="J43" s="11">
        <f t="shared" si="15"/>
        <v>13787.5</v>
      </c>
      <c r="K43" s="12"/>
    </row>
    <row r="44" spans="1:11" ht="24" customHeight="1"/>
  </sheetData>
  <mergeCells count="32">
    <mergeCell ref="A43:D43"/>
    <mergeCell ref="A25:A28"/>
    <mergeCell ref="B25:B28"/>
    <mergeCell ref="C25:C28"/>
    <mergeCell ref="A29:D29"/>
    <mergeCell ref="B31:C31"/>
    <mergeCell ref="A32:A35"/>
    <mergeCell ref="B32:B35"/>
    <mergeCell ref="C32:C35"/>
    <mergeCell ref="A36:D36"/>
    <mergeCell ref="B38:C38"/>
    <mergeCell ref="A39:A42"/>
    <mergeCell ref="B39:B42"/>
    <mergeCell ref="C39:C42"/>
    <mergeCell ref="B24:C24"/>
    <mergeCell ref="A8:D8"/>
    <mergeCell ref="B10:C10"/>
    <mergeCell ref="A11:A14"/>
    <mergeCell ref="B11:B14"/>
    <mergeCell ref="C11:C14"/>
    <mergeCell ref="A15:D15"/>
    <mergeCell ref="B17:C17"/>
    <mergeCell ref="A18:A21"/>
    <mergeCell ref="B18:B21"/>
    <mergeCell ref="C18:C21"/>
    <mergeCell ref="A22:D22"/>
    <mergeCell ref="A1:K1"/>
    <mergeCell ref="A2:K2"/>
    <mergeCell ref="B3:C3"/>
    <mergeCell ref="A4:A7"/>
    <mergeCell ref="B4:B7"/>
    <mergeCell ref="C4:C7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85" zoomScaleNormal="85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3" customWidth="1"/>
    <col min="5" max="11" width="12.375" style="13" customWidth="1"/>
    <col min="12" max="13" width="12.125" customWidth="1"/>
  </cols>
  <sheetData>
    <row r="1" spans="1:13" ht="24.75" customHeight="1">
      <c r="A1" s="103" t="s">
        <v>105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0" t="s">
        <v>1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3" ht="15.75" customHeight="1">
      <c r="A4" s="109" t="s">
        <v>40</v>
      </c>
      <c r="B4" s="105" t="s">
        <v>10</v>
      </c>
      <c r="C4" s="105" t="s">
        <v>13</v>
      </c>
      <c r="D4" s="98" t="s">
        <v>74</v>
      </c>
      <c r="E4" s="9"/>
      <c r="F4" s="9"/>
      <c r="G4" s="9"/>
      <c r="H4" s="9"/>
      <c r="I4" s="9"/>
      <c r="J4" s="9"/>
      <c r="K4" s="9"/>
    </row>
    <row r="5" spans="1:13" ht="15.75" customHeight="1">
      <c r="A5" s="107"/>
      <c r="B5" s="105"/>
      <c r="C5" s="105"/>
      <c r="D5" s="98" t="s">
        <v>85</v>
      </c>
      <c r="E5" s="9">
        <v>130000</v>
      </c>
      <c r="F5" s="9">
        <v>120000</v>
      </c>
      <c r="G5" s="9">
        <v>80000</v>
      </c>
      <c r="H5" s="24">
        <v>50000</v>
      </c>
      <c r="I5" s="24">
        <v>50000</v>
      </c>
      <c r="J5" s="20" t="s">
        <v>55</v>
      </c>
      <c r="K5" s="9"/>
    </row>
    <row r="6" spans="1:13" ht="15.75" customHeight="1">
      <c r="A6" s="107"/>
      <c r="B6" s="105"/>
      <c r="C6" s="105"/>
      <c r="D6" s="98" t="s">
        <v>76</v>
      </c>
      <c r="E6" s="9"/>
      <c r="F6" s="9"/>
      <c r="G6" s="9"/>
      <c r="H6" s="25">
        <v>30000</v>
      </c>
      <c r="I6" s="25">
        <v>30000</v>
      </c>
      <c r="J6" s="26"/>
      <c r="K6" s="9" t="s">
        <v>56</v>
      </c>
    </row>
    <row r="7" spans="1:13" ht="15.75" customHeight="1">
      <c r="A7" s="107"/>
      <c r="B7" s="105"/>
      <c r="C7" s="105"/>
      <c r="D7" s="98" t="s">
        <v>86</v>
      </c>
      <c r="E7" s="9"/>
      <c r="F7" s="9"/>
      <c r="G7" s="9"/>
      <c r="H7" s="25"/>
      <c r="I7" s="25"/>
      <c r="J7" s="9"/>
      <c r="K7" s="9"/>
    </row>
    <row r="8" spans="1:13" ht="15.75" customHeight="1">
      <c r="A8" s="105" t="s">
        <v>11</v>
      </c>
      <c r="B8" s="105"/>
      <c r="C8" s="105"/>
      <c r="D8" s="105"/>
      <c r="E8" s="11">
        <f>SUM(E4:E7)</f>
        <v>130000</v>
      </c>
      <c r="F8" s="11">
        <f t="shared" ref="F8:G8" si="0">SUM(F4:F7)</f>
        <v>120000</v>
      </c>
      <c r="G8" s="11">
        <f t="shared" si="0"/>
        <v>80000</v>
      </c>
      <c r="H8" s="11">
        <f>SUM(H4:H7)/2</f>
        <v>40000</v>
      </c>
      <c r="I8" s="11">
        <f>SUM(I4:I7)/2</f>
        <v>40000</v>
      </c>
      <c r="J8" s="21" t="s">
        <v>53</v>
      </c>
      <c r="K8" s="9" t="s">
        <v>56</v>
      </c>
    </row>
    <row r="9" spans="1:13" ht="15.75" customHeight="1"/>
    <row r="10" spans="1:13" ht="15.75" customHeight="1">
      <c r="A10" s="1" t="s">
        <v>0</v>
      </c>
      <c r="B10" s="101" t="s">
        <v>2</v>
      </c>
      <c r="C10" s="102"/>
      <c r="D10" s="10" t="s">
        <v>1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1:13" ht="15.75" customHeight="1">
      <c r="A11" s="109" t="s">
        <v>40</v>
      </c>
      <c r="B11" s="105" t="s">
        <v>10</v>
      </c>
      <c r="C11" s="139" t="s">
        <v>12</v>
      </c>
      <c r="D11" s="98" t="s">
        <v>74</v>
      </c>
      <c r="E11" s="9"/>
      <c r="F11" s="9"/>
      <c r="G11" s="9"/>
      <c r="H11" s="9"/>
      <c r="I11" s="9"/>
      <c r="J11" s="9"/>
      <c r="K11" s="9"/>
    </row>
    <row r="12" spans="1:13" ht="15.75" customHeight="1">
      <c r="A12" s="107"/>
      <c r="B12" s="105"/>
      <c r="C12" s="105"/>
      <c r="D12" s="98" t="s">
        <v>85</v>
      </c>
      <c r="E12" s="9">
        <v>40000</v>
      </c>
      <c r="F12" s="9">
        <v>80000</v>
      </c>
      <c r="G12" s="9">
        <v>60000</v>
      </c>
      <c r="H12" s="24">
        <v>35000</v>
      </c>
      <c r="I12" s="24">
        <v>35000</v>
      </c>
      <c r="J12" s="20" t="s">
        <v>54</v>
      </c>
      <c r="K12" s="9"/>
    </row>
    <row r="13" spans="1:13" ht="15.75" customHeight="1">
      <c r="A13" s="107"/>
      <c r="B13" s="105"/>
      <c r="C13" s="105"/>
      <c r="D13" s="98" t="s">
        <v>76</v>
      </c>
      <c r="E13" s="9"/>
      <c r="F13" s="9"/>
      <c r="G13" s="9"/>
      <c r="H13" s="25">
        <v>20000</v>
      </c>
      <c r="I13" s="25">
        <v>20000</v>
      </c>
      <c r="J13" s="9"/>
      <c r="K13" s="9" t="s">
        <v>56</v>
      </c>
    </row>
    <row r="14" spans="1:13" ht="15.75" customHeight="1">
      <c r="A14" s="107"/>
      <c r="B14" s="105"/>
      <c r="C14" s="105"/>
      <c r="D14" s="98" t="s">
        <v>86</v>
      </c>
      <c r="E14" s="9"/>
      <c r="F14" s="9"/>
      <c r="G14" s="9"/>
      <c r="H14" s="25"/>
      <c r="I14" s="25"/>
      <c r="J14" s="9"/>
      <c r="K14" s="9"/>
    </row>
    <row r="15" spans="1:13" ht="15.75" customHeight="1">
      <c r="A15" s="105" t="s">
        <v>11</v>
      </c>
      <c r="B15" s="105"/>
      <c r="C15" s="105"/>
      <c r="D15" s="105"/>
      <c r="E15" s="11">
        <f>SUM(E11:E14)</f>
        <v>40000</v>
      </c>
      <c r="F15" s="11">
        <f>SUM(F11:F14)</f>
        <v>80000</v>
      </c>
      <c r="G15" s="11">
        <f>SUM(G11:G14)</f>
        <v>60000</v>
      </c>
      <c r="H15" s="11">
        <f>SUM(H11:H14)/3</f>
        <v>18333.333333333332</v>
      </c>
      <c r="I15" s="11">
        <f>SUM(I11:I14)/3</f>
        <v>18333.333333333332</v>
      </c>
      <c r="J15" s="20" t="s">
        <v>38</v>
      </c>
      <c r="K15" s="9" t="s">
        <v>56</v>
      </c>
    </row>
    <row r="16" spans="1:13" ht="15.75" customHeight="1"/>
    <row r="17" spans="1:11" ht="15.75" customHeight="1">
      <c r="A17" s="1" t="s">
        <v>0</v>
      </c>
      <c r="B17" s="101" t="s">
        <v>2</v>
      </c>
      <c r="C17" s="102"/>
      <c r="D17" s="10" t="s">
        <v>1</v>
      </c>
      <c r="E17" s="10" t="s">
        <v>18</v>
      </c>
      <c r="F17" s="10" t="s">
        <v>19</v>
      </c>
      <c r="G17" s="10" t="s">
        <v>20</v>
      </c>
      <c r="H17" s="10" t="s">
        <v>21</v>
      </c>
      <c r="I17" s="10" t="s">
        <v>22</v>
      </c>
      <c r="J17" s="10" t="s">
        <v>23</v>
      </c>
      <c r="K17" s="10" t="s">
        <v>24</v>
      </c>
    </row>
    <row r="18" spans="1:11" ht="15.75" customHeight="1">
      <c r="A18" s="109" t="s">
        <v>40</v>
      </c>
      <c r="B18" s="105" t="s">
        <v>10</v>
      </c>
      <c r="C18" s="105" t="s">
        <v>28</v>
      </c>
      <c r="D18" s="98" t="s">
        <v>74</v>
      </c>
      <c r="E18" s="9"/>
      <c r="F18" s="9"/>
      <c r="G18" s="9"/>
      <c r="H18" s="9"/>
      <c r="I18" s="9"/>
      <c r="J18" s="9"/>
      <c r="K18" s="9"/>
    </row>
    <row r="19" spans="1:11" ht="15.75" customHeight="1">
      <c r="A19" s="107"/>
      <c r="B19" s="105"/>
      <c r="C19" s="105"/>
      <c r="D19" s="98" t="s">
        <v>85</v>
      </c>
      <c r="E19" s="9"/>
      <c r="F19" s="9"/>
      <c r="G19" s="9">
        <v>60000</v>
      </c>
      <c r="H19" s="24">
        <v>50000</v>
      </c>
      <c r="I19" s="24">
        <v>50000</v>
      </c>
      <c r="J19" s="9" t="s">
        <v>73</v>
      </c>
      <c r="K19" s="9"/>
    </row>
    <row r="20" spans="1:11" ht="15.75" customHeight="1">
      <c r="A20" s="107"/>
      <c r="B20" s="105"/>
      <c r="C20" s="105"/>
      <c r="D20" s="98" t="s">
        <v>76</v>
      </c>
      <c r="E20" s="9"/>
      <c r="F20" s="9"/>
      <c r="G20" s="9"/>
      <c r="H20" s="25">
        <v>30000</v>
      </c>
      <c r="I20" s="25">
        <v>30000</v>
      </c>
      <c r="J20" s="9"/>
      <c r="K20" s="9" t="s">
        <v>56</v>
      </c>
    </row>
    <row r="21" spans="1:11" ht="15.75" customHeight="1">
      <c r="A21" s="107"/>
      <c r="B21" s="105"/>
      <c r="C21" s="105"/>
      <c r="D21" s="98" t="s">
        <v>86</v>
      </c>
      <c r="E21" s="9"/>
      <c r="F21" s="9"/>
      <c r="G21" s="9"/>
      <c r="H21" s="9"/>
      <c r="I21" s="9"/>
      <c r="J21" s="9"/>
      <c r="K21" s="9"/>
    </row>
    <row r="22" spans="1:11" ht="15.75" customHeight="1">
      <c r="A22" s="105" t="s">
        <v>11</v>
      </c>
      <c r="B22" s="105"/>
      <c r="C22" s="105"/>
      <c r="D22" s="105"/>
      <c r="E22" s="11">
        <f>SUM(E18:E21)</f>
        <v>0</v>
      </c>
      <c r="F22" s="11">
        <f>SUM(F18:F21)</f>
        <v>0</v>
      </c>
      <c r="G22" s="11">
        <f>SUM(G18:G21)</f>
        <v>60000</v>
      </c>
      <c r="H22" s="11">
        <f>SUM(H18:H21)/2</f>
        <v>40000</v>
      </c>
      <c r="I22" s="11">
        <f>SUM(I18:I21)/2</f>
        <v>40000</v>
      </c>
      <c r="J22" s="11"/>
      <c r="K22" s="9" t="s">
        <v>56</v>
      </c>
    </row>
    <row r="23" spans="1:11" ht="15.75" customHeight="1"/>
    <row r="24" spans="1:11" ht="15.75" customHeight="1">
      <c r="A24" s="1" t="s">
        <v>0</v>
      </c>
      <c r="B24" s="101" t="s">
        <v>2</v>
      </c>
      <c r="C24" s="102"/>
      <c r="D24" s="10" t="s">
        <v>1</v>
      </c>
      <c r="E24" s="10" t="s">
        <v>18</v>
      </c>
      <c r="F24" s="10" t="s">
        <v>19</v>
      </c>
      <c r="G24" s="10" t="s">
        <v>20</v>
      </c>
      <c r="H24" s="10" t="s">
        <v>21</v>
      </c>
      <c r="I24" s="10" t="s">
        <v>22</v>
      </c>
      <c r="J24" s="10" t="s">
        <v>23</v>
      </c>
      <c r="K24" s="10" t="s">
        <v>24</v>
      </c>
    </row>
    <row r="25" spans="1:11" ht="15.75" customHeight="1">
      <c r="A25" s="109" t="s">
        <v>40</v>
      </c>
      <c r="B25" s="105" t="s">
        <v>10</v>
      </c>
      <c r="C25" s="105" t="s">
        <v>36</v>
      </c>
      <c r="D25" s="98" t="s">
        <v>74</v>
      </c>
      <c r="E25" s="9"/>
      <c r="F25" s="9"/>
      <c r="G25" s="9"/>
      <c r="H25" s="9"/>
      <c r="I25" s="9"/>
      <c r="J25" s="9"/>
      <c r="K25" s="9"/>
    </row>
    <row r="26" spans="1:11" ht="15.75" customHeight="1">
      <c r="A26" s="107"/>
      <c r="B26" s="105"/>
      <c r="C26" s="105"/>
      <c r="D26" s="98" t="s">
        <v>85</v>
      </c>
      <c r="E26" s="9"/>
      <c r="F26" s="9"/>
      <c r="G26" s="9"/>
      <c r="H26" s="24">
        <v>35000</v>
      </c>
      <c r="I26" s="24">
        <v>35000</v>
      </c>
      <c r="J26" s="9" t="s">
        <v>73</v>
      </c>
      <c r="K26" s="9"/>
    </row>
    <row r="27" spans="1:11" ht="15.75" customHeight="1">
      <c r="A27" s="107"/>
      <c r="B27" s="105"/>
      <c r="C27" s="105"/>
      <c r="D27" s="98" t="s">
        <v>76</v>
      </c>
      <c r="E27" s="9"/>
      <c r="F27" s="9"/>
      <c r="G27" s="9"/>
      <c r="H27" s="25">
        <v>20000</v>
      </c>
      <c r="I27" s="25">
        <v>20000</v>
      </c>
      <c r="J27" s="9"/>
      <c r="K27" s="9" t="s">
        <v>56</v>
      </c>
    </row>
    <row r="28" spans="1:11" ht="15.75" customHeight="1">
      <c r="A28" s="107"/>
      <c r="B28" s="105"/>
      <c r="C28" s="105"/>
      <c r="D28" s="98" t="s">
        <v>86</v>
      </c>
      <c r="E28" s="9"/>
      <c r="F28" s="9"/>
      <c r="G28" s="9"/>
      <c r="H28" s="9"/>
      <c r="I28" s="9"/>
      <c r="J28" s="9"/>
      <c r="K28" s="9"/>
    </row>
    <row r="29" spans="1:11" ht="15.75" customHeight="1">
      <c r="A29" s="105" t="s">
        <v>11</v>
      </c>
      <c r="B29" s="105"/>
      <c r="C29" s="105"/>
      <c r="D29" s="105"/>
      <c r="E29" s="11">
        <f>SUM(E25:E28)</f>
        <v>0</v>
      </c>
      <c r="F29" s="11">
        <f>SUM(F25:F28)</f>
        <v>0</v>
      </c>
      <c r="G29" s="11">
        <f>SUM(G25:G28)</f>
        <v>0</v>
      </c>
      <c r="H29" s="11">
        <f>SUM(H25:H28)/2</f>
        <v>27500</v>
      </c>
      <c r="I29" s="11">
        <f>SUM(I25:I28)/2</f>
        <v>27500</v>
      </c>
      <c r="J29" s="11"/>
      <c r="K29" s="9" t="s">
        <v>56</v>
      </c>
    </row>
    <row r="30" spans="1:11" ht="15.75" customHeight="1"/>
    <row r="31" spans="1:11" ht="15.75" customHeight="1">
      <c r="A31" s="104" t="s">
        <v>35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1:11" ht="15.75" customHeight="1">
      <c r="A32" s="1" t="s">
        <v>0</v>
      </c>
      <c r="B32" s="101" t="s">
        <v>2</v>
      </c>
      <c r="C32" s="102"/>
      <c r="D32" s="10" t="s">
        <v>1</v>
      </c>
      <c r="E32" s="10" t="s">
        <v>30</v>
      </c>
      <c r="F32" s="10" t="s">
        <v>31</v>
      </c>
      <c r="G32" s="10" t="s">
        <v>32</v>
      </c>
      <c r="H32" s="10" t="s">
        <v>33</v>
      </c>
      <c r="I32" s="10"/>
      <c r="J32" s="116" t="s">
        <v>34</v>
      </c>
      <c r="K32" s="117"/>
    </row>
    <row r="33" spans="1:11" ht="15.75" customHeight="1">
      <c r="A33" s="109" t="s">
        <v>40</v>
      </c>
      <c r="B33" s="118" t="s">
        <v>17</v>
      </c>
      <c r="C33" s="119"/>
      <c r="D33" s="42" t="s">
        <v>74</v>
      </c>
      <c r="E33" s="24">
        <v>12000</v>
      </c>
      <c r="F33" s="24">
        <v>5200</v>
      </c>
      <c r="G33" s="36">
        <v>350</v>
      </c>
      <c r="H33" s="38">
        <v>1700</v>
      </c>
      <c r="I33" s="9"/>
      <c r="J33" s="112"/>
      <c r="K33" s="113"/>
    </row>
    <row r="34" spans="1:11" ht="15.75" customHeight="1">
      <c r="A34" s="107"/>
      <c r="B34" s="120"/>
      <c r="C34" s="121"/>
      <c r="D34" s="42" t="s">
        <v>75</v>
      </c>
      <c r="E34" s="24">
        <v>12000</v>
      </c>
      <c r="F34" s="9"/>
      <c r="G34" s="39"/>
      <c r="H34" s="39"/>
      <c r="I34" s="9"/>
      <c r="J34" s="112"/>
      <c r="K34" s="113"/>
    </row>
    <row r="35" spans="1:11" ht="15.75" customHeight="1">
      <c r="A35" s="107"/>
      <c r="B35" s="120"/>
      <c r="C35" s="121"/>
      <c r="D35" s="42" t="s">
        <v>76</v>
      </c>
      <c r="E35" s="25">
        <v>6000</v>
      </c>
      <c r="F35" s="9"/>
      <c r="G35" s="37"/>
      <c r="H35" s="36"/>
      <c r="I35" s="9"/>
      <c r="J35" s="112"/>
      <c r="K35" s="113"/>
    </row>
    <row r="36" spans="1:11" ht="15.75" customHeight="1">
      <c r="A36" s="107"/>
      <c r="B36" s="122"/>
      <c r="C36" s="123"/>
      <c r="D36" s="42" t="s">
        <v>86</v>
      </c>
      <c r="E36" s="9">
        <v>11000</v>
      </c>
      <c r="F36" s="92">
        <v>5100</v>
      </c>
      <c r="G36" s="36">
        <v>350</v>
      </c>
      <c r="H36" s="37">
        <v>1400</v>
      </c>
      <c r="I36" s="9"/>
      <c r="J36" s="112"/>
      <c r="K36" s="113"/>
    </row>
    <row r="37" spans="1:11" ht="15.75" customHeight="1">
      <c r="A37" s="105" t="s">
        <v>11</v>
      </c>
      <c r="B37" s="105"/>
      <c r="C37" s="105"/>
      <c r="D37" s="105"/>
      <c r="E37" s="11">
        <f>SUM(E33:E36)/3</f>
        <v>13666.666666666666</v>
      </c>
      <c r="F37" s="11">
        <f>SUM(F33:F36)/2</f>
        <v>5150</v>
      </c>
      <c r="G37" s="21" t="s">
        <v>44</v>
      </c>
      <c r="H37" s="21" t="s">
        <v>45</v>
      </c>
      <c r="I37" s="11"/>
      <c r="J37" s="11"/>
      <c r="K37" s="12"/>
    </row>
    <row r="38" spans="1:11" ht="24" customHeight="1"/>
  </sheetData>
  <mergeCells count="32">
    <mergeCell ref="A37:D37"/>
    <mergeCell ref="A25:A28"/>
    <mergeCell ref="B25:B28"/>
    <mergeCell ref="C25:C28"/>
    <mergeCell ref="A29:D29"/>
    <mergeCell ref="A31:K31"/>
    <mergeCell ref="J36:K36"/>
    <mergeCell ref="B32:C32"/>
    <mergeCell ref="A33:A36"/>
    <mergeCell ref="J32:K32"/>
    <mergeCell ref="J33:K33"/>
    <mergeCell ref="J34:K34"/>
    <mergeCell ref="J35:K35"/>
    <mergeCell ref="B33:C36"/>
    <mergeCell ref="B24:C24"/>
    <mergeCell ref="A8:D8"/>
    <mergeCell ref="B10:C10"/>
    <mergeCell ref="A11:A14"/>
    <mergeCell ref="B11:B14"/>
    <mergeCell ref="C11:C14"/>
    <mergeCell ref="A15:D15"/>
    <mergeCell ref="B17:C17"/>
    <mergeCell ref="A18:A21"/>
    <mergeCell ref="B18:B21"/>
    <mergeCell ref="C18:C21"/>
    <mergeCell ref="A22:D22"/>
    <mergeCell ref="A1:K1"/>
    <mergeCell ref="A2:K2"/>
    <mergeCell ref="B3:C3"/>
    <mergeCell ref="A4:A7"/>
    <mergeCell ref="B4:B7"/>
    <mergeCell ref="C4:C7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3" max="10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="85" zoomScaleNormal="85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24.25" style="13" bestFit="1" customWidth="1"/>
    <col min="5" max="10" width="12.375" style="13" customWidth="1"/>
    <col min="11" max="11" width="12.375" customWidth="1"/>
    <col min="12" max="13" width="12.125" customWidth="1"/>
  </cols>
  <sheetData>
    <row r="1" spans="1:13" ht="24.75" customHeight="1">
      <c r="A1" s="103" t="s">
        <v>104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0" t="s">
        <v>1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" t="s">
        <v>9</v>
      </c>
    </row>
    <row r="4" spans="1:13" ht="15.75" customHeight="1">
      <c r="A4" s="109" t="s">
        <v>63</v>
      </c>
      <c r="B4" s="118" t="s">
        <v>10</v>
      </c>
      <c r="C4" s="105" t="s">
        <v>13</v>
      </c>
      <c r="D4" s="71" t="s">
        <v>74</v>
      </c>
      <c r="E4" s="78">
        <v>125000</v>
      </c>
      <c r="F4" s="78"/>
      <c r="G4" s="78">
        <v>2000</v>
      </c>
      <c r="H4" s="78">
        <v>2000</v>
      </c>
      <c r="I4" s="78">
        <v>20000</v>
      </c>
      <c r="J4" s="80">
        <f>SUM(E4:I4)</f>
        <v>149000</v>
      </c>
      <c r="K4" s="72"/>
    </row>
    <row r="5" spans="1:13" ht="15.75" customHeight="1">
      <c r="A5" s="110"/>
      <c r="B5" s="120"/>
      <c r="C5" s="105"/>
      <c r="D5" s="42" t="s">
        <v>75</v>
      </c>
      <c r="E5" s="79">
        <v>153000</v>
      </c>
      <c r="F5" s="79">
        <v>15300</v>
      </c>
      <c r="G5" s="79">
        <v>2000</v>
      </c>
      <c r="H5" s="79">
        <v>2000</v>
      </c>
      <c r="I5" s="79">
        <v>20000</v>
      </c>
      <c r="J5" s="80">
        <f>SUM(E5:I5)</f>
        <v>192300</v>
      </c>
      <c r="K5" s="3"/>
    </row>
    <row r="6" spans="1:13" ht="15.75" customHeight="1">
      <c r="A6" s="110"/>
      <c r="B6" s="120"/>
      <c r="C6" s="105"/>
      <c r="D6" s="42" t="s">
        <v>76</v>
      </c>
      <c r="E6" s="79">
        <v>160000</v>
      </c>
      <c r="F6" s="79">
        <v>16000</v>
      </c>
      <c r="G6" s="79">
        <v>2000</v>
      </c>
      <c r="H6" s="79">
        <v>2000</v>
      </c>
      <c r="I6" s="79">
        <v>20000</v>
      </c>
      <c r="J6" s="81">
        <f t="shared" ref="J6:J8" si="0">SUM(E6:I6)</f>
        <v>200000</v>
      </c>
      <c r="K6" s="3"/>
    </row>
    <row r="7" spans="1:13" ht="15.75" customHeight="1">
      <c r="A7" s="110"/>
      <c r="B7" s="120"/>
      <c r="C7" s="105"/>
      <c r="D7" s="48" t="s">
        <v>87</v>
      </c>
      <c r="E7" s="79">
        <v>150000</v>
      </c>
      <c r="F7" s="79">
        <v>15000</v>
      </c>
      <c r="G7" s="79">
        <v>2000</v>
      </c>
      <c r="H7" s="79">
        <v>2000</v>
      </c>
      <c r="I7" s="79">
        <v>20000</v>
      </c>
      <c r="J7" s="82">
        <f t="shared" si="0"/>
        <v>189000</v>
      </c>
      <c r="K7" s="3"/>
    </row>
    <row r="8" spans="1:13" ht="15.75" customHeight="1">
      <c r="A8" s="110"/>
      <c r="B8" s="120"/>
      <c r="C8" s="105"/>
      <c r="D8" s="48" t="s">
        <v>88</v>
      </c>
      <c r="E8" s="79">
        <v>155000</v>
      </c>
      <c r="F8" s="79">
        <v>15500</v>
      </c>
      <c r="G8" s="79">
        <v>2000</v>
      </c>
      <c r="H8" s="79">
        <v>2000</v>
      </c>
      <c r="I8" s="79">
        <v>20000</v>
      </c>
      <c r="J8" s="80">
        <f t="shared" si="0"/>
        <v>194500</v>
      </c>
      <c r="K8" s="3"/>
    </row>
    <row r="9" spans="1:13" ht="15.75" customHeight="1">
      <c r="A9" s="111"/>
      <c r="B9" s="122"/>
      <c r="C9" s="105"/>
      <c r="D9" s="48" t="s">
        <v>89</v>
      </c>
      <c r="E9" s="79"/>
      <c r="F9" s="79"/>
      <c r="G9" s="79"/>
      <c r="H9" s="79"/>
      <c r="I9" s="79"/>
      <c r="J9" s="82"/>
      <c r="K9" s="3"/>
    </row>
    <row r="10" spans="1:13" ht="15.75" customHeight="1">
      <c r="A10" s="105" t="s">
        <v>11</v>
      </c>
      <c r="B10" s="105"/>
      <c r="C10" s="105"/>
      <c r="D10" s="105"/>
      <c r="E10" s="79">
        <f>SUM(E4:E9)/5</f>
        <v>148600</v>
      </c>
      <c r="F10" s="79">
        <f>SUM(F4:F9)/4</f>
        <v>15450</v>
      </c>
      <c r="G10" s="79">
        <f>SUM(G4:G9)/4</f>
        <v>2500</v>
      </c>
      <c r="H10" s="79">
        <f>SUM(H4:H9)/5</f>
        <v>2000</v>
      </c>
      <c r="I10" s="79">
        <f t="shared" ref="I10:J10" si="1">SUM(I4:I9)/5</f>
        <v>20000</v>
      </c>
      <c r="J10" s="79">
        <f t="shared" si="1"/>
        <v>184960</v>
      </c>
      <c r="K10" s="2"/>
    </row>
    <row r="11" spans="1:13" ht="15.75" customHeight="1"/>
    <row r="12" spans="1:13" ht="15.75" customHeight="1">
      <c r="A12" s="1" t="s">
        <v>0</v>
      </c>
      <c r="B12" s="101" t="s">
        <v>2</v>
      </c>
      <c r="C12" s="102"/>
      <c r="D12" s="10" t="s">
        <v>1</v>
      </c>
      <c r="E12" s="10" t="s">
        <v>3</v>
      </c>
      <c r="F12" s="10" t="s">
        <v>4</v>
      </c>
      <c r="G12" s="10" t="s">
        <v>5</v>
      </c>
      <c r="H12" s="10" t="s">
        <v>6</v>
      </c>
      <c r="I12" s="10" t="s">
        <v>7</v>
      </c>
      <c r="J12" s="10" t="s">
        <v>8</v>
      </c>
      <c r="K12" s="1" t="s">
        <v>9</v>
      </c>
    </row>
    <row r="13" spans="1:13" ht="15.75" customHeight="1">
      <c r="A13" s="109" t="s">
        <v>63</v>
      </c>
      <c r="B13" s="105" t="s">
        <v>10</v>
      </c>
      <c r="C13" s="139" t="s">
        <v>26</v>
      </c>
      <c r="D13" s="71" t="s">
        <v>74</v>
      </c>
      <c r="E13" s="78">
        <v>125000</v>
      </c>
      <c r="F13" s="78"/>
      <c r="G13" s="78">
        <v>2000</v>
      </c>
      <c r="H13" s="78">
        <v>2000</v>
      </c>
      <c r="I13" s="78">
        <v>20000</v>
      </c>
      <c r="J13" s="80">
        <f>SUM(E13:I13)</f>
        <v>149000</v>
      </c>
      <c r="K13" s="83"/>
    </row>
    <row r="14" spans="1:13" ht="15.75" customHeight="1">
      <c r="A14" s="110"/>
      <c r="B14" s="105"/>
      <c r="C14" s="139"/>
      <c r="D14" s="98" t="s">
        <v>75</v>
      </c>
      <c r="E14" s="79">
        <v>153000</v>
      </c>
      <c r="F14" s="79">
        <v>15300</v>
      </c>
      <c r="G14" s="79">
        <v>2000</v>
      </c>
      <c r="H14" s="79">
        <v>2000</v>
      </c>
      <c r="I14" s="79">
        <v>20000</v>
      </c>
      <c r="J14" s="80">
        <f>SUM(E14:I14)</f>
        <v>192300</v>
      </c>
      <c r="K14" s="80"/>
    </row>
    <row r="15" spans="1:13" ht="15.75" customHeight="1">
      <c r="A15" s="110"/>
      <c r="B15" s="105"/>
      <c r="C15" s="139"/>
      <c r="D15" s="98" t="s">
        <v>76</v>
      </c>
      <c r="E15" s="79">
        <v>160000</v>
      </c>
      <c r="F15" s="79">
        <v>16000</v>
      </c>
      <c r="G15" s="79">
        <v>2000</v>
      </c>
      <c r="H15" s="79">
        <v>2000</v>
      </c>
      <c r="I15" s="79">
        <v>20000</v>
      </c>
      <c r="J15" s="81">
        <f t="shared" ref="J15:J17" si="2">SUM(E15:I15)</f>
        <v>200000</v>
      </c>
      <c r="K15" s="80"/>
    </row>
    <row r="16" spans="1:13" ht="15.75" customHeight="1">
      <c r="A16" s="110"/>
      <c r="B16" s="105"/>
      <c r="C16" s="139"/>
      <c r="D16" s="98" t="s">
        <v>87</v>
      </c>
      <c r="E16" s="79">
        <v>150000</v>
      </c>
      <c r="F16" s="79">
        <v>15000</v>
      </c>
      <c r="G16" s="79">
        <v>2000</v>
      </c>
      <c r="H16" s="79">
        <v>2000</v>
      </c>
      <c r="I16" s="79">
        <v>20000</v>
      </c>
      <c r="J16" s="82">
        <f t="shared" si="2"/>
        <v>189000</v>
      </c>
      <c r="K16" s="80"/>
    </row>
    <row r="17" spans="1:12" ht="15.75" customHeight="1">
      <c r="A17" s="110"/>
      <c r="B17" s="105"/>
      <c r="C17" s="139"/>
      <c r="D17" s="98" t="s">
        <v>88</v>
      </c>
      <c r="E17" s="79">
        <v>155000</v>
      </c>
      <c r="F17" s="79">
        <v>15500</v>
      </c>
      <c r="G17" s="79">
        <v>2000</v>
      </c>
      <c r="H17" s="79">
        <v>2000</v>
      </c>
      <c r="I17" s="79">
        <v>20000</v>
      </c>
      <c r="J17" s="80">
        <f t="shared" si="2"/>
        <v>194500</v>
      </c>
      <c r="K17" s="80"/>
    </row>
    <row r="18" spans="1:12" ht="15.75" customHeight="1">
      <c r="A18" s="111"/>
      <c r="B18" s="105"/>
      <c r="C18" s="139"/>
      <c r="D18" s="98" t="s">
        <v>89</v>
      </c>
      <c r="E18" s="79"/>
      <c r="F18" s="79"/>
      <c r="G18" s="79"/>
      <c r="H18" s="79"/>
      <c r="I18" s="79"/>
      <c r="J18" s="82"/>
      <c r="K18" s="80"/>
    </row>
    <row r="19" spans="1:12" ht="15.75" customHeight="1">
      <c r="A19" s="105" t="s">
        <v>11</v>
      </c>
      <c r="B19" s="105"/>
      <c r="C19" s="105"/>
      <c r="D19" s="105"/>
      <c r="E19" s="11">
        <f>SUM(E14:E18)/4</f>
        <v>154500</v>
      </c>
      <c r="F19" s="11">
        <f t="shared" ref="F19:G19" si="3">SUM(F14:F18)/4</f>
        <v>15450</v>
      </c>
      <c r="G19" s="11">
        <f t="shared" si="3"/>
        <v>2000</v>
      </c>
      <c r="H19" s="11">
        <f>SUM(H14:H18)/5</f>
        <v>1600</v>
      </c>
      <c r="I19" s="11">
        <f t="shared" ref="I19:J19" si="4">SUM(I14:I18)/5</f>
        <v>16000</v>
      </c>
      <c r="J19" s="11">
        <f t="shared" si="4"/>
        <v>155160</v>
      </c>
      <c r="K19" s="2"/>
    </row>
    <row r="20" spans="1:12" ht="15.75" customHeight="1">
      <c r="J20" s="51"/>
    </row>
    <row r="21" spans="1:12" ht="15.75" customHeight="1">
      <c r="A21" s="1" t="s">
        <v>0</v>
      </c>
      <c r="B21" s="101" t="s">
        <v>2</v>
      </c>
      <c r="C21" s="102"/>
      <c r="D21" s="10" t="s">
        <v>1</v>
      </c>
      <c r="E21" s="10" t="s">
        <v>3</v>
      </c>
      <c r="F21" s="10" t="s">
        <v>4</v>
      </c>
      <c r="G21" s="10" t="s">
        <v>5</v>
      </c>
      <c r="H21" s="10" t="s">
        <v>6</v>
      </c>
      <c r="I21" s="10" t="s">
        <v>7</v>
      </c>
      <c r="J21" s="52" t="s">
        <v>64</v>
      </c>
      <c r="K21" s="1" t="s">
        <v>9</v>
      </c>
    </row>
    <row r="22" spans="1:12" ht="15.75" customHeight="1">
      <c r="A22" s="140" t="s">
        <v>63</v>
      </c>
      <c r="B22" s="143" t="s">
        <v>10</v>
      </c>
      <c r="C22" s="143" t="s">
        <v>28</v>
      </c>
      <c r="D22" s="71" t="s">
        <v>74</v>
      </c>
      <c r="E22" s="78">
        <v>125000</v>
      </c>
      <c r="F22" s="78"/>
      <c r="G22" s="78">
        <v>2000</v>
      </c>
      <c r="H22" s="78">
        <v>2000</v>
      </c>
      <c r="I22" s="78">
        <v>12000</v>
      </c>
      <c r="J22" s="93">
        <f>SUM(E22:I22)</f>
        <v>141000</v>
      </c>
      <c r="K22" s="83"/>
      <c r="L22" s="84"/>
    </row>
    <row r="23" spans="1:12" ht="15.75" customHeight="1">
      <c r="A23" s="141"/>
      <c r="B23" s="143"/>
      <c r="C23" s="143"/>
      <c r="D23" s="98" t="s">
        <v>75</v>
      </c>
      <c r="E23" s="85"/>
      <c r="F23" s="85"/>
      <c r="G23" s="85"/>
      <c r="H23" s="85"/>
      <c r="I23" s="85"/>
      <c r="J23" s="94"/>
      <c r="K23" s="87"/>
      <c r="L23" s="84"/>
    </row>
    <row r="24" spans="1:12" ht="15.75" customHeight="1">
      <c r="A24" s="141"/>
      <c r="B24" s="143"/>
      <c r="C24" s="143"/>
      <c r="D24" s="98" t="s">
        <v>76</v>
      </c>
      <c r="E24" s="85"/>
      <c r="F24" s="85"/>
      <c r="G24" s="85"/>
      <c r="H24" s="85"/>
      <c r="I24" s="85"/>
      <c r="J24" s="94"/>
      <c r="K24" s="87"/>
      <c r="L24" s="84"/>
    </row>
    <row r="25" spans="1:12" ht="15.75" customHeight="1">
      <c r="A25" s="141"/>
      <c r="B25" s="143"/>
      <c r="C25" s="143"/>
      <c r="D25" s="98" t="s">
        <v>87</v>
      </c>
      <c r="E25" s="85"/>
      <c r="F25" s="85"/>
      <c r="G25" s="85"/>
      <c r="H25" s="85"/>
      <c r="I25" s="85"/>
      <c r="J25" s="94"/>
      <c r="K25" s="87"/>
      <c r="L25" s="84"/>
    </row>
    <row r="26" spans="1:12" ht="15.75" customHeight="1">
      <c r="A26" s="141"/>
      <c r="B26" s="143"/>
      <c r="C26" s="143"/>
      <c r="D26" s="98" t="s">
        <v>88</v>
      </c>
      <c r="E26" s="85"/>
      <c r="F26" s="85"/>
      <c r="G26" s="85"/>
      <c r="H26" s="85"/>
      <c r="I26" s="85"/>
      <c r="J26" s="94"/>
      <c r="K26" s="87"/>
      <c r="L26" s="84"/>
    </row>
    <row r="27" spans="1:12" ht="15.75" customHeight="1">
      <c r="A27" s="142"/>
      <c r="B27" s="143"/>
      <c r="C27" s="143"/>
      <c r="D27" s="98" t="s">
        <v>89</v>
      </c>
      <c r="E27" s="74"/>
      <c r="F27" s="74"/>
      <c r="G27" s="74"/>
      <c r="H27" s="74"/>
      <c r="I27" s="74"/>
      <c r="J27" s="95"/>
      <c r="K27" s="76"/>
      <c r="L27" s="73"/>
    </row>
    <row r="28" spans="1:12" ht="15.75" customHeight="1">
      <c r="A28" s="105" t="s">
        <v>11</v>
      </c>
      <c r="B28" s="105"/>
      <c r="C28" s="105"/>
      <c r="D28" s="105"/>
      <c r="E28" s="11"/>
      <c r="F28" s="11"/>
      <c r="G28" s="11"/>
      <c r="H28" s="11">
        <f>SUM(H23:H27)/5</f>
        <v>0</v>
      </c>
      <c r="I28" s="11">
        <f t="shared" ref="I28:J28" si="5">SUM(I23:I27)/5</f>
        <v>0</v>
      </c>
      <c r="J28" s="11">
        <f t="shared" si="5"/>
        <v>0</v>
      </c>
      <c r="K28" s="2"/>
    </row>
    <row r="29" spans="1:12" ht="15.75" customHeight="1">
      <c r="J29" s="51"/>
    </row>
    <row r="30" spans="1:12" ht="15.75" customHeight="1">
      <c r="A30" s="1" t="s">
        <v>0</v>
      </c>
      <c r="B30" s="101" t="s">
        <v>2</v>
      </c>
      <c r="C30" s="102"/>
      <c r="D30" s="10" t="s">
        <v>1</v>
      </c>
      <c r="E30" s="10" t="s">
        <v>3</v>
      </c>
      <c r="F30" s="10" t="s">
        <v>4</v>
      </c>
      <c r="G30" s="10" t="s">
        <v>5</v>
      </c>
      <c r="H30" s="10" t="s">
        <v>6</v>
      </c>
      <c r="I30" s="10" t="s">
        <v>7</v>
      </c>
      <c r="J30" s="53" t="s">
        <v>64</v>
      </c>
      <c r="K30" s="1" t="s">
        <v>9</v>
      </c>
    </row>
    <row r="31" spans="1:12" ht="15.75" customHeight="1">
      <c r="A31" s="140" t="s">
        <v>63</v>
      </c>
      <c r="B31" s="143" t="s">
        <v>10</v>
      </c>
      <c r="C31" s="143" t="s">
        <v>29</v>
      </c>
      <c r="D31" s="71" t="s">
        <v>74</v>
      </c>
      <c r="E31" s="78">
        <v>125000</v>
      </c>
      <c r="F31" s="78"/>
      <c r="G31" s="78">
        <v>2000</v>
      </c>
      <c r="H31" s="78">
        <v>2000</v>
      </c>
      <c r="I31" s="78">
        <v>12000</v>
      </c>
      <c r="J31" s="93">
        <f>SUM(E31:I31)</f>
        <v>141000</v>
      </c>
      <c r="K31" s="83"/>
    </row>
    <row r="32" spans="1:12" ht="15.75" customHeight="1">
      <c r="A32" s="141"/>
      <c r="B32" s="143"/>
      <c r="C32" s="143"/>
      <c r="D32" s="98" t="s">
        <v>75</v>
      </c>
      <c r="E32" s="85"/>
      <c r="F32" s="85"/>
      <c r="G32" s="85"/>
      <c r="H32" s="85"/>
      <c r="I32" s="85"/>
      <c r="J32" s="86"/>
      <c r="K32" s="87"/>
    </row>
    <row r="33" spans="1:12" ht="15.75" customHeight="1">
      <c r="A33" s="141"/>
      <c r="B33" s="143"/>
      <c r="C33" s="143"/>
      <c r="D33" s="98" t="s">
        <v>76</v>
      </c>
      <c r="E33" s="85"/>
      <c r="F33" s="85"/>
      <c r="G33" s="85"/>
      <c r="H33" s="85"/>
      <c r="I33" s="85"/>
      <c r="J33" s="86"/>
      <c r="K33" s="87"/>
    </row>
    <row r="34" spans="1:12" ht="15.75" customHeight="1">
      <c r="A34" s="141"/>
      <c r="B34" s="143"/>
      <c r="C34" s="143"/>
      <c r="D34" s="98" t="s">
        <v>87</v>
      </c>
      <c r="E34" s="74"/>
      <c r="F34" s="74"/>
      <c r="G34" s="74"/>
      <c r="H34" s="74"/>
      <c r="I34" s="74"/>
      <c r="J34" s="75"/>
      <c r="K34" s="76"/>
    </row>
    <row r="35" spans="1:12" ht="15.75" customHeight="1">
      <c r="A35" s="141"/>
      <c r="B35" s="143"/>
      <c r="C35" s="143"/>
      <c r="D35" s="98" t="s">
        <v>88</v>
      </c>
      <c r="E35" s="74"/>
      <c r="F35" s="74"/>
      <c r="G35" s="74"/>
      <c r="H35" s="74"/>
      <c r="I35" s="74"/>
      <c r="J35" s="75"/>
      <c r="K35" s="76"/>
    </row>
    <row r="36" spans="1:12" ht="15.75" customHeight="1">
      <c r="A36" s="142"/>
      <c r="B36" s="143"/>
      <c r="C36" s="143"/>
      <c r="D36" s="98" t="s">
        <v>89</v>
      </c>
      <c r="E36" s="74"/>
      <c r="F36" s="74"/>
      <c r="G36" s="74"/>
      <c r="H36" s="74"/>
      <c r="I36" s="74"/>
      <c r="J36" s="75"/>
      <c r="K36" s="76"/>
    </row>
    <row r="37" spans="1:12" ht="15.75" customHeight="1">
      <c r="A37" s="105" t="s">
        <v>11</v>
      </c>
      <c r="B37" s="105"/>
      <c r="C37" s="105"/>
      <c r="D37" s="105"/>
      <c r="E37" s="11"/>
      <c r="F37" s="11"/>
      <c r="G37" s="11"/>
      <c r="H37" s="11">
        <f>SUM(H32:H36)/5</f>
        <v>0</v>
      </c>
      <c r="I37" s="11">
        <f t="shared" ref="I37:J37" si="6">SUM(I32:I36)/5</f>
        <v>0</v>
      </c>
      <c r="J37" s="11">
        <f t="shared" si="6"/>
        <v>0</v>
      </c>
      <c r="K37" s="2"/>
    </row>
    <row r="38" spans="1:12" ht="15.75" customHeight="1">
      <c r="J38" s="51"/>
    </row>
    <row r="39" spans="1:12" ht="15.75" customHeight="1">
      <c r="A39" s="1" t="s">
        <v>0</v>
      </c>
      <c r="B39" s="101" t="s">
        <v>2</v>
      </c>
      <c r="C39" s="102"/>
      <c r="D39" s="10" t="s">
        <v>1</v>
      </c>
      <c r="E39" s="10" t="s">
        <v>3</v>
      </c>
      <c r="F39" s="10" t="s">
        <v>4</v>
      </c>
      <c r="G39" s="10" t="s">
        <v>5</v>
      </c>
      <c r="H39" s="10" t="s">
        <v>6</v>
      </c>
      <c r="I39" s="10" t="s">
        <v>7</v>
      </c>
      <c r="J39" s="53" t="s">
        <v>64</v>
      </c>
      <c r="K39" s="1" t="s">
        <v>9</v>
      </c>
    </row>
    <row r="40" spans="1:12" ht="15.75" customHeight="1">
      <c r="A40" s="140" t="s">
        <v>63</v>
      </c>
      <c r="B40" s="143" t="s">
        <v>14</v>
      </c>
      <c r="C40" s="143" t="s">
        <v>15</v>
      </c>
      <c r="D40" s="71" t="s">
        <v>74</v>
      </c>
      <c r="E40" s="78"/>
      <c r="F40" s="78"/>
      <c r="G40" s="78"/>
      <c r="H40" s="78"/>
      <c r="I40" s="78"/>
      <c r="J40" s="88"/>
      <c r="K40" s="83"/>
      <c r="L40" s="89"/>
    </row>
    <row r="41" spans="1:12" ht="15.75" customHeight="1">
      <c r="A41" s="141"/>
      <c r="B41" s="143"/>
      <c r="C41" s="143"/>
      <c r="D41" s="98" t="s">
        <v>75</v>
      </c>
      <c r="E41" s="85">
        <v>17700</v>
      </c>
      <c r="F41" s="85">
        <v>1770</v>
      </c>
      <c r="G41" s="85">
        <v>700</v>
      </c>
      <c r="H41" s="85">
        <v>400</v>
      </c>
      <c r="I41" s="85">
        <v>800</v>
      </c>
      <c r="J41" s="86">
        <f>SUM(E41:I41)</f>
        <v>21370</v>
      </c>
      <c r="K41" s="87"/>
      <c r="L41" s="89"/>
    </row>
    <row r="42" spans="1:12" ht="15.75" customHeight="1">
      <c r="A42" s="141"/>
      <c r="B42" s="143"/>
      <c r="C42" s="143"/>
      <c r="D42" s="98" t="s">
        <v>76</v>
      </c>
      <c r="E42" s="85">
        <v>22000</v>
      </c>
      <c r="F42" s="85">
        <v>2200</v>
      </c>
      <c r="G42" s="85">
        <v>700</v>
      </c>
      <c r="H42" s="85">
        <v>400</v>
      </c>
      <c r="I42" s="85">
        <v>800</v>
      </c>
      <c r="J42" s="90">
        <f t="shared" ref="J42:J45" si="7">SUM(E42:I42)</f>
        <v>26100</v>
      </c>
      <c r="K42" s="87"/>
      <c r="L42" s="89"/>
    </row>
    <row r="43" spans="1:12" ht="15.75" customHeight="1">
      <c r="A43" s="141"/>
      <c r="B43" s="143"/>
      <c r="C43" s="143"/>
      <c r="D43" s="98" t="s">
        <v>87</v>
      </c>
      <c r="E43" s="74">
        <v>15000</v>
      </c>
      <c r="F43" s="74">
        <v>1500</v>
      </c>
      <c r="G43" s="74">
        <v>700</v>
      </c>
      <c r="H43" s="74">
        <v>400</v>
      </c>
      <c r="I43" s="74">
        <v>800</v>
      </c>
      <c r="J43" s="75">
        <f t="shared" si="7"/>
        <v>18400</v>
      </c>
      <c r="K43" s="76"/>
    </row>
    <row r="44" spans="1:12" ht="15.75" customHeight="1">
      <c r="A44" s="141"/>
      <c r="B44" s="143"/>
      <c r="C44" s="143"/>
      <c r="D44" s="98" t="s">
        <v>88</v>
      </c>
      <c r="E44" s="74">
        <v>20000</v>
      </c>
      <c r="F44" s="74">
        <v>2000</v>
      </c>
      <c r="G44" s="74">
        <v>700</v>
      </c>
      <c r="H44" s="74">
        <v>400</v>
      </c>
      <c r="I44" s="74">
        <v>800</v>
      </c>
      <c r="J44" s="75">
        <f t="shared" si="7"/>
        <v>23900</v>
      </c>
      <c r="K44" s="76"/>
    </row>
    <row r="45" spans="1:12" ht="15.75" customHeight="1">
      <c r="A45" s="142"/>
      <c r="B45" s="143"/>
      <c r="C45" s="143"/>
      <c r="D45" s="98" t="s">
        <v>89</v>
      </c>
      <c r="E45" s="74">
        <v>14636</v>
      </c>
      <c r="F45" s="74">
        <v>1464</v>
      </c>
      <c r="G45" s="74">
        <v>700</v>
      </c>
      <c r="H45" s="74">
        <v>400</v>
      </c>
      <c r="I45" s="74">
        <v>800</v>
      </c>
      <c r="J45" s="77">
        <f t="shared" si="7"/>
        <v>18000</v>
      </c>
      <c r="K45" s="76"/>
    </row>
    <row r="46" spans="1:12" ht="15.75" customHeight="1">
      <c r="A46" s="105" t="s">
        <v>11</v>
      </c>
      <c r="B46" s="105"/>
      <c r="C46" s="105"/>
      <c r="D46" s="105"/>
      <c r="E46" s="11">
        <f>SUM(E41:E45)/5</f>
        <v>17867.2</v>
      </c>
      <c r="F46" s="11">
        <f t="shared" ref="F46:J46" si="8">SUM(F41:F45)/5</f>
        <v>1786.8</v>
      </c>
      <c r="G46" s="11">
        <f t="shared" si="8"/>
        <v>700</v>
      </c>
      <c r="H46" s="11">
        <f t="shared" si="8"/>
        <v>400</v>
      </c>
      <c r="I46" s="11">
        <f t="shared" si="8"/>
        <v>800</v>
      </c>
      <c r="J46" s="11">
        <f t="shared" si="8"/>
        <v>21554</v>
      </c>
      <c r="K46" s="2"/>
    </row>
    <row r="47" spans="1:12" ht="15.75" customHeight="1">
      <c r="J47" s="51"/>
    </row>
    <row r="48" spans="1:12" ht="15.75" customHeight="1">
      <c r="A48" s="1" t="s">
        <v>0</v>
      </c>
      <c r="B48" s="101" t="s">
        <v>2</v>
      </c>
      <c r="C48" s="102"/>
      <c r="D48" s="10" t="s">
        <v>1</v>
      </c>
      <c r="E48" s="10" t="s">
        <v>3</v>
      </c>
      <c r="F48" s="10" t="s">
        <v>4</v>
      </c>
      <c r="G48" s="10" t="s">
        <v>5</v>
      </c>
      <c r="H48" s="10" t="s">
        <v>6</v>
      </c>
      <c r="I48" s="10" t="s">
        <v>7</v>
      </c>
      <c r="J48" s="53" t="s">
        <v>64</v>
      </c>
      <c r="K48" s="1" t="s">
        <v>9</v>
      </c>
    </row>
    <row r="49" spans="1:11" ht="15.75" customHeight="1">
      <c r="A49" s="109" t="s">
        <v>63</v>
      </c>
      <c r="B49" s="105" t="s">
        <v>17</v>
      </c>
      <c r="C49" s="105" t="s">
        <v>16</v>
      </c>
      <c r="D49" s="71" t="s">
        <v>74</v>
      </c>
      <c r="E49" s="78">
        <v>18700</v>
      </c>
      <c r="F49" s="78"/>
      <c r="G49" s="78"/>
      <c r="H49" s="78"/>
      <c r="I49" s="78"/>
      <c r="J49" s="88">
        <v>18700</v>
      </c>
      <c r="K49" s="72"/>
    </row>
    <row r="50" spans="1:11" ht="15.75" customHeight="1">
      <c r="A50" s="110"/>
      <c r="B50" s="105"/>
      <c r="C50" s="105"/>
      <c r="D50" s="42" t="s">
        <v>75</v>
      </c>
      <c r="E50" s="79">
        <v>16000</v>
      </c>
      <c r="F50" s="79">
        <v>1600</v>
      </c>
      <c r="G50" s="79">
        <v>700</v>
      </c>
      <c r="H50" s="79">
        <v>400</v>
      </c>
      <c r="I50" s="79">
        <v>800</v>
      </c>
      <c r="J50" s="91">
        <f>SUM(E50:I50)</f>
        <v>19500</v>
      </c>
      <c r="K50" s="3"/>
    </row>
    <row r="51" spans="1:11" ht="15.75" customHeight="1">
      <c r="A51" s="110"/>
      <c r="B51" s="105"/>
      <c r="C51" s="105"/>
      <c r="D51" s="42" t="s">
        <v>76</v>
      </c>
      <c r="E51" s="79">
        <v>15000</v>
      </c>
      <c r="F51" s="79">
        <v>1500</v>
      </c>
      <c r="G51" s="79">
        <v>700</v>
      </c>
      <c r="H51" s="79">
        <v>400</v>
      </c>
      <c r="I51" s="79">
        <v>800</v>
      </c>
      <c r="J51" s="91">
        <f t="shared" ref="J51" si="9">SUM(E51:I51)</f>
        <v>18400</v>
      </c>
      <c r="K51" s="3"/>
    </row>
    <row r="52" spans="1:11" ht="15.75" customHeight="1">
      <c r="A52" s="110"/>
      <c r="B52" s="105"/>
      <c r="C52" s="105"/>
      <c r="D52" s="48" t="s">
        <v>90</v>
      </c>
      <c r="E52" s="9"/>
      <c r="F52" s="9"/>
      <c r="G52" s="9"/>
      <c r="H52" s="9"/>
      <c r="I52" s="9"/>
      <c r="J52" s="25"/>
      <c r="K52" s="3"/>
    </row>
    <row r="53" spans="1:11" ht="15.75" customHeight="1">
      <c r="A53" s="110"/>
      <c r="B53" s="105"/>
      <c r="C53" s="105"/>
      <c r="D53" s="48" t="s">
        <v>88</v>
      </c>
      <c r="E53" s="9">
        <v>18000</v>
      </c>
      <c r="F53" s="9">
        <v>1800</v>
      </c>
      <c r="G53" s="9">
        <v>700</v>
      </c>
      <c r="H53" s="9">
        <v>400</v>
      </c>
      <c r="I53" s="9">
        <v>800</v>
      </c>
      <c r="J53" s="28">
        <f>SUM(E53:I53)</f>
        <v>21700</v>
      </c>
      <c r="K53" s="3"/>
    </row>
    <row r="54" spans="1:11" ht="15.75" customHeight="1">
      <c r="A54" s="111"/>
      <c r="B54" s="105"/>
      <c r="C54" s="105"/>
      <c r="D54" s="48" t="s">
        <v>91</v>
      </c>
      <c r="E54" s="9">
        <v>14636</v>
      </c>
      <c r="F54" s="9">
        <v>1464</v>
      </c>
      <c r="G54" s="9">
        <v>700</v>
      </c>
      <c r="H54" s="9">
        <v>400</v>
      </c>
      <c r="I54" s="9">
        <v>800</v>
      </c>
      <c r="J54" s="25">
        <f>SUM(E54:I54)</f>
        <v>18000</v>
      </c>
      <c r="K54" s="3"/>
    </row>
    <row r="55" spans="1:11" ht="15.75" customHeight="1">
      <c r="A55" s="105" t="s">
        <v>11</v>
      </c>
      <c r="B55" s="105"/>
      <c r="C55" s="105"/>
      <c r="D55" s="105"/>
      <c r="E55" s="11">
        <f>SUM(E50:E54)/4</f>
        <v>15909</v>
      </c>
      <c r="F55" s="11">
        <f t="shared" ref="F55:G55" si="10">SUM(F50:F54)/4</f>
        <v>1591</v>
      </c>
      <c r="G55" s="11">
        <f t="shared" si="10"/>
        <v>700</v>
      </c>
      <c r="H55" s="11">
        <f>SUM(H50:H54)/5</f>
        <v>320</v>
      </c>
      <c r="I55" s="11">
        <f t="shared" ref="I55:J55" si="11">SUM(I50:I54)/5</f>
        <v>640</v>
      </c>
      <c r="J55" s="11">
        <f t="shared" si="11"/>
        <v>15520</v>
      </c>
      <c r="K55" s="2"/>
    </row>
    <row r="56" spans="1:11" ht="24" customHeight="1">
      <c r="J56" s="51"/>
    </row>
    <row r="57" spans="1:11">
      <c r="J57" s="51"/>
    </row>
    <row r="58" spans="1:11">
      <c r="J58" s="51"/>
    </row>
    <row r="59" spans="1:11">
      <c r="J59" s="51"/>
    </row>
  </sheetData>
  <mergeCells count="32">
    <mergeCell ref="A55:D55"/>
    <mergeCell ref="A49:A54"/>
    <mergeCell ref="C49:C54"/>
    <mergeCell ref="B49:B54"/>
    <mergeCell ref="C40:C45"/>
    <mergeCell ref="B40:B45"/>
    <mergeCell ref="A40:A45"/>
    <mergeCell ref="A46:D46"/>
    <mergeCell ref="B48:C48"/>
    <mergeCell ref="A37:D37"/>
    <mergeCell ref="B39:C39"/>
    <mergeCell ref="C31:C36"/>
    <mergeCell ref="B31:B36"/>
    <mergeCell ref="A31:A36"/>
    <mergeCell ref="B21:C21"/>
    <mergeCell ref="A28:D28"/>
    <mergeCell ref="B30:C30"/>
    <mergeCell ref="A22:A27"/>
    <mergeCell ref="C22:C27"/>
    <mergeCell ref="B22:B27"/>
    <mergeCell ref="A10:D10"/>
    <mergeCell ref="B12:C12"/>
    <mergeCell ref="A19:D19"/>
    <mergeCell ref="C13:C18"/>
    <mergeCell ref="B13:B18"/>
    <mergeCell ref="A13:A18"/>
    <mergeCell ref="A1:K1"/>
    <mergeCell ref="A2:K2"/>
    <mergeCell ref="B3:C3"/>
    <mergeCell ref="C4:C9"/>
    <mergeCell ref="B4:B9"/>
    <mergeCell ref="A4:A9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9" max="10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="85" zoomScaleNormal="85" workbookViewId="0">
      <selection sqref="A1:K1"/>
    </sheetView>
  </sheetViews>
  <sheetFormatPr defaultColWidth="8.75" defaultRowHeight="16.5"/>
  <cols>
    <col min="1" max="1" width="12.125" style="54" customWidth="1"/>
    <col min="2" max="2" width="7.5" style="54" customWidth="1"/>
    <col min="3" max="3" width="12.125" style="54" customWidth="1"/>
    <col min="4" max="4" width="23.5" style="54" bestFit="1" customWidth="1"/>
    <col min="5" max="11" width="12.375" style="22" customWidth="1"/>
    <col min="12" max="13" width="12.125" style="54" customWidth="1"/>
    <col min="14" max="16384" width="8.75" style="54"/>
  </cols>
  <sheetData>
    <row r="1" spans="1:13" ht="24.75" customHeight="1">
      <c r="A1" s="103" t="s">
        <v>105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7"/>
      <c r="M1" s="47"/>
    </row>
    <row r="2" spans="1:13" ht="24.75" customHeight="1">
      <c r="A2" s="144" t="s">
        <v>25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3" ht="15.75" customHeight="1">
      <c r="A3" s="1" t="s">
        <v>0</v>
      </c>
      <c r="B3" s="101" t="s">
        <v>2</v>
      </c>
      <c r="C3" s="102"/>
      <c r="D3" s="1" t="s">
        <v>1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 t="s">
        <v>24</v>
      </c>
    </row>
    <row r="4" spans="1:13" ht="15.75" customHeight="1">
      <c r="A4" s="147" t="s">
        <v>63</v>
      </c>
      <c r="B4" s="149" t="s">
        <v>10</v>
      </c>
      <c r="C4" s="149" t="s">
        <v>13</v>
      </c>
      <c r="D4" s="55" t="s">
        <v>92</v>
      </c>
      <c r="E4" s="26">
        <v>98000</v>
      </c>
      <c r="F4" s="26">
        <v>80000</v>
      </c>
      <c r="G4" s="27">
        <v>50000</v>
      </c>
      <c r="H4" s="27">
        <v>77000</v>
      </c>
      <c r="I4" s="27">
        <v>62400</v>
      </c>
      <c r="J4" s="57">
        <v>561</v>
      </c>
      <c r="K4" s="56" t="s">
        <v>62</v>
      </c>
    </row>
    <row r="5" spans="1:13" ht="15.75" customHeight="1">
      <c r="A5" s="148"/>
      <c r="B5" s="149"/>
      <c r="C5" s="149"/>
      <c r="D5" s="55" t="s">
        <v>75</v>
      </c>
      <c r="E5" s="56">
        <v>60000</v>
      </c>
      <c r="F5" s="27">
        <v>50000</v>
      </c>
      <c r="G5" s="56">
        <v>70000</v>
      </c>
      <c r="H5" s="56">
        <v>80000</v>
      </c>
      <c r="I5" s="56">
        <v>75000</v>
      </c>
      <c r="J5" s="37">
        <v>480</v>
      </c>
      <c r="K5" s="56"/>
    </row>
    <row r="6" spans="1:13" ht="15.75" customHeight="1">
      <c r="A6" s="148"/>
      <c r="B6" s="149"/>
      <c r="C6" s="149"/>
      <c r="D6" s="55" t="s">
        <v>93</v>
      </c>
      <c r="E6" s="56"/>
      <c r="F6" s="56"/>
      <c r="G6" s="56"/>
      <c r="H6" s="56">
        <v>80000</v>
      </c>
      <c r="I6" s="56"/>
      <c r="J6" s="57"/>
      <c r="K6" s="56"/>
    </row>
    <row r="7" spans="1:13" ht="15.75" customHeight="1">
      <c r="A7" s="148"/>
      <c r="B7" s="149"/>
      <c r="C7" s="149"/>
      <c r="D7" s="55" t="s">
        <v>84</v>
      </c>
      <c r="E7" s="27">
        <v>45000</v>
      </c>
      <c r="F7" s="27">
        <v>50000</v>
      </c>
      <c r="G7" s="26">
        <v>80000</v>
      </c>
      <c r="H7" s="26">
        <v>106000</v>
      </c>
      <c r="I7" s="26">
        <v>96000</v>
      </c>
      <c r="J7" s="38">
        <v>580</v>
      </c>
      <c r="K7" s="56"/>
    </row>
    <row r="8" spans="1:13" ht="15.75" customHeight="1">
      <c r="A8" s="148"/>
      <c r="B8" s="149"/>
      <c r="C8" s="149"/>
      <c r="D8" s="55" t="s">
        <v>88</v>
      </c>
      <c r="E8" s="56"/>
      <c r="F8" s="56"/>
      <c r="G8" s="56"/>
      <c r="H8" s="56"/>
      <c r="I8" s="56"/>
      <c r="J8" s="57"/>
      <c r="K8" s="56"/>
    </row>
    <row r="9" spans="1:13" ht="15.75" customHeight="1">
      <c r="A9" s="149" t="s">
        <v>11</v>
      </c>
      <c r="B9" s="149"/>
      <c r="C9" s="149"/>
      <c r="D9" s="149"/>
      <c r="E9" s="58">
        <f>SUM(E4:E8)/3</f>
        <v>67666.666666666672</v>
      </c>
      <c r="F9" s="58">
        <f t="shared" ref="F9:G9" si="0">SUM(F4:F8)/3</f>
        <v>60000</v>
      </c>
      <c r="G9" s="58">
        <f t="shared" si="0"/>
        <v>66666.666666666672</v>
      </c>
      <c r="H9" s="58">
        <f>SUM(H4:H8)/4</f>
        <v>85750</v>
      </c>
      <c r="I9" s="58">
        <f>SUM(I4:I8)/3</f>
        <v>77800</v>
      </c>
      <c r="J9" s="57">
        <f>SUM(J4:J8)/3</f>
        <v>540.33333333333337</v>
      </c>
      <c r="K9" s="56" t="s">
        <v>62</v>
      </c>
    </row>
    <row r="10" spans="1:13" ht="15.7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3" ht="15.75" customHeight="1">
      <c r="A11" s="53" t="s">
        <v>0</v>
      </c>
      <c r="B11" s="151" t="s">
        <v>2</v>
      </c>
      <c r="C11" s="152"/>
      <c r="D11" s="53" t="s">
        <v>1</v>
      </c>
      <c r="E11" s="53" t="s">
        <v>18</v>
      </c>
      <c r="F11" s="53" t="s">
        <v>19</v>
      </c>
      <c r="G11" s="53" t="s">
        <v>20</v>
      </c>
      <c r="H11" s="53" t="s">
        <v>21</v>
      </c>
      <c r="I11" s="53" t="s">
        <v>22</v>
      </c>
      <c r="J11" s="53" t="s">
        <v>23</v>
      </c>
      <c r="K11" s="53" t="s">
        <v>24</v>
      </c>
    </row>
    <row r="12" spans="1:13" ht="15.75" customHeight="1">
      <c r="A12" s="150" t="s">
        <v>63</v>
      </c>
      <c r="B12" s="149" t="s">
        <v>10</v>
      </c>
      <c r="C12" s="162" t="s">
        <v>26</v>
      </c>
      <c r="D12" s="100" t="s">
        <v>92</v>
      </c>
      <c r="E12" s="26">
        <v>70000</v>
      </c>
      <c r="F12" s="26">
        <v>80000</v>
      </c>
      <c r="G12" s="27">
        <v>45000</v>
      </c>
      <c r="H12" s="56">
        <v>77000</v>
      </c>
      <c r="I12" s="27">
        <v>62400</v>
      </c>
      <c r="J12" s="57">
        <v>561</v>
      </c>
      <c r="K12" s="56" t="s">
        <v>62</v>
      </c>
    </row>
    <row r="13" spans="1:13" ht="15.75" customHeight="1">
      <c r="A13" s="148"/>
      <c r="B13" s="149"/>
      <c r="C13" s="149"/>
      <c r="D13" s="100" t="s">
        <v>75</v>
      </c>
      <c r="E13" s="56"/>
      <c r="F13" s="56"/>
      <c r="G13" s="56">
        <v>50000</v>
      </c>
      <c r="H13" s="27">
        <v>63000</v>
      </c>
      <c r="I13" s="56">
        <v>63000</v>
      </c>
      <c r="J13" s="37">
        <v>480</v>
      </c>
      <c r="K13" s="56"/>
    </row>
    <row r="14" spans="1:13" ht="15.75" customHeight="1">
      <c r="A14" s="148"/>
      <c r="B14" s="149"/>
      <c r="C14" s="149"/>
      <c r="D14" s="100" t="s">
        <v>93</v>
      </c>
      <c r="E14" s="56"/>
      <c r="F14" s="56"/>
      <c r="G14" s="56"/>
      <c r="H14" s="56"/>
      <c r="I14" s="56">
        <v>65000</v>
      </c>
      <c r="J14" s="57"/>
      <c r="K14" s="56"/>
    </row>
    <row r="15" spans="1:13" ht="15.75" customHeight="1">
      <c r="A15" s="148"/>
      <c r="B15" s="149"/>
      <c r="C15" s="149"/>
      <c r="D15" s="100" t="s">
        <v>84</v>
      </c>
      <c r="E15" s="27">
        <v>23000</v>
      </c>
      <c r="F15" s="27">
        <v>50000</v>
      </c>
      <c r="G15" s="26">
        <v>60000</v>
      </c>
      <c r="H15" s="26">
        <v>96000</v>
      </c>
      <c r="I15" s="26">
        <v>86000</v>
      </c>
      <c r="J15" s="38">
        <v>580</v>
      </c>
      <c r="K15" s="56"/>
    </row>
    <row r="16" spans="1:13" ht="15.75" customHeight="1">
      <c r="A16" s="148"/>
      <c r="B16" s="149"/>
      <c r="C16" s="149"/>
      <c r="D16" s="100" t="s">
        <v>88</v>
      </c>
      <c r="E16" s="56"/>
      <c r="F16" s="56"/>
      <c r="G16" s="56"/>
      <c r="H16" s="56"/>
      <c r="I16" s="56"/>
      <c r="J16" s="57"/>
      <c r="K16" s="56"/>
    </row>
    <row r="17" spans="1:11" ht="15.75" customHeight="1">
      <c r="A17" s="149" t="s">
        <v>11</v>
      </c>
      <c r="B17" s="149"/>
      <c r="C17" s="149"/>
      <c r="D17" s="149"/>
      <c r="E17" s="58">
        <f>SUM(E12:E16)/2</f>
        <v>46500</v>
      </c>
      <c r="F17" s="58">
        <f>SUM(F12:F16)/2</f>
        <v>65000</v>
      </c>
      <c r="G17" s="58">
        <f>SUM(G12:G16)/3</f>
        <v>51666.666666666664</v>
      </c>
      <c r="H17" s="58">
        <f>SUM(H12:H16)/3</f>
        <v>78666.666666666672</v>
      </c>
      <c r="I17" s="58">
        <f>SUM(I12:I16)/4</f>
        <v>69100</v>
      </c>
      <c r="J17" s="57">
        <f>SUM(J12:J16)/3</f>
        <v>540.33333333333337</v>
      </c>
      <c r="K17" s="56" t="s">
        <v>62</v>
      </c>
    </row>
    <row r="18" spans="1:11" ht="15.7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ht="15.75" customHeight="1">
      <c r="A19" s="53" t="s">
        <v>0</v>
      </c>
      <c r="B19" s="151" t="s">
        <v>2</v>
      </c>
      <c r="C19" s="152"/>
      <c r="D19" s="53" t="s">
        <v>1</v>
      </c>
      <c r="E19" s="53" t="s">
        <v>18</v>
      </c>
      <c r="F19" s="53" t="s">
        <v>19</v>
      </c>
      <c r="G19" s="53" t="s">
        <v>20</v>
      </c>
      <c r="H19" s="53" t="s">
        <v>21</v>
      </c>
      <c r="I19" s="53" t="s">
        <v>22</v>
      </c>
      <c r="J19" s="53" t="s">
        <v>23</v>
      </c>
      <c r="K19" s="53" t="s">
        <v>24</v>
      </c>
    </row>
    <row r="20" spans="1:11" ht="15.75" customHeight="1">
      <c r="A20" s="150" t="s">
        <v>63</v>
      </c>
      <c r="B20" s="149" t="s">
        <v>10</v>
      </c>
      <c r="C20" s="149" t="s">
        <v>28</v>
      </c>
      <c r="D20" s="100" t="s">
        <v>92</v>
      </c>
      <c r="E20" s="56"/>
      <c r="F20" s="56"/>
      <c r="G20" s="56"/>
      <c r="H20" s="56"/>
      <c r="I20" s="56"/>
      <c r="J20" s="57">
        <v>561</v>
      </c>
      <c r="K20" s="56" t="s">
        <v>62</v>
      </c>
    </row>
    <row r="21" spans="1:11" ht="15.75" customHeight="1">
      <c r="A21" s="148"/>
      <c r="B21" s="149"/>
      <c r="C21" s="149"/>
      <c r="D21" s="100" t="s">
        <v>75</v>
      </c>
      <c r="E21" s="56"/>
      <c r="F21" s="56"/>
      <c r="G21" s="56"/>
      <c r="H21" s="56"/>
      <c r="I21" s="56"/>
      <c r="J21" s="37">
        <v>480</v>
      </c>
      <c r="K21" s="56"/>
    </row>
    <row r="22" spans="1:11" ht="15.75" customHeight="1">
      <c r="A22" s="148"/>
      <c r="B22" s="149"/>
      <c r="C22" s="149"/>
      <c r="D22" s="100" t="s">
        <v>93</v>
      </c>
      <c r="E22" s="56"/>
      <c r="F22" s="56"/>
      <c r="G22" s="56"/>
      <c r="H22" s="56"/>
      <c r="I22" s="56">
        <v>65000</v>
      </c>
      <c r="J22" s="57"/>
      <c r="K22" s="56"/>
    </row>
    <row r="23" spans="1:11" ht="15.75" customHeight="1">
      <c r="A23" s="148"/>
      <c r="B23" s="149"/>
      <c r="C23" s="149"/>
      <c r="D23" s="100" t="s">
        <v>84</v>
      </c>
      <c r="E23" s="56"/>
      <c r="F23" s="56"/>
      <c r="G23" s="56"/>
      <c r="H23" s="56"/>
      <c r="I23" s="56"/>
      <c r="J23" s="38">
        <v>580</v>
      </c>
      <c r="K23" s="56"/>
    </row>
    <row r="24" spans="1:11" ht="15.75" customHeight="1">
      <c r="A24" s="148"/>
      <c r="B24" s="149"/>
      <c r="C24" s="149"/>
      <c r="D24" s="100" t="s">
        <v>88</v>
      </c>
      <c r="E24" s="56"/>
      <c r="F24" s="56"/>
      <c r="G24" s="56"/>
      <c r="H24" s="56"/>
      <c r="I24" s="56"/>
      <c r="J24" s="57"/>
      <c r="K24" s="56"/>
    </row>
    <row r="25" spans="1:11" ht="15.75" customHeight="1">
      <c r="A25" s="149" t="s">
        <v>11</v>
      </c>
      <c r="B25" s="149"/>
      <c r="C25" s="149"/>
      <c r="D25" s="149"/>
      <c r="E25" s="58"/>
      <c r="F25" s="58"/>
      <c r="G25" s="58"/>
      <c r="H25" s="58"/>
      <c r="I25" s="58">
        <f>SUM(I20:I24)</f>
        <v>65000</v>
      </c>
      <c r="J25" s="57">
        <f>SUM(J20:J24)/3</f>
        <v>540.33333333333337</v>
      </c>
      <c r="K25" s="56" t="s">
        <v>62</v>
      </c>
    </row>
    <row r="26" spans="1:11" ht="15.7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5" customHeight="1">
      <c r="A27" s="53" t="s">
        <v>0</v>
      </c>
      <c r="B27" s="151" t="s">
        <v>2</v>
      </c>
      <c r="C27" s="152"/>
      <c r="D27" s="53" t="s">
        <v>1</v>
      </c>
      <c r="E27" s="53" t="s">
        <v>18</v>
      </c>
      <c r="F27" s="53" t="s">
        <v>19</v>
      </c>
      <c r="G27" s="53" t="s">
        <v>20</v>
      </c>
      <c r="H27" s="53" t="s">
        <v>21</v>
      </c>
      <c r="I27" s="53" t="s">
        <v>22</v>
      </c>
      <c r="J27" s="53" t="s">
        <v>23</v>
      </c>
      <c r="K27" s="53" t="s">
        <v>24</v>
      </c>
    </row>
    <row r="28" spans="1:11" ht="15.75" customHeight="1">
      <c r="A28" s="150" t="s">
        <v>63</v>
      </c>
      <c r="B28" s="149" t="s">
        <v>10</v>
      </c>
      <c r="C28" s="149" t="s">
        <v>29</v>
      </c>
      <c r="D28" s="100" t="s">
        <v>92</v>
      </c>
      <c r="E28" s="56"/>
      <c r="F28" s="56"/>
      <c r="G28" s="56"/>
      <c r="H28" s="56"/>
      <c r="I28" s="56"/>
      <c r="J28" s="57">
        <v>561</v>
      </c>
      <c r="K28" s="56" t="s">
        <v>62</v>
      </c>
    </row>
    <row r="29" spans="1:11" ht="15.75" customHeight="1">
      <c r="A29" s="155"/>
      <c r="B29" s="149"/>
      <c r="C29" s="149"/>
      <c r="D29" s="100" t="s">
        <v>75</v>
      </c>
      <c r="E29" s="56"/>
      <c r="F29" s="56"/>
      <c r="G29" s="56"/>
      <c r="H29" s="56"/>
      <c r="I29" s="56"/>
      <c r="J29" s="37">
        <v>480</v>
      </c>
      <c r="K29" s="56"/>
    </row>
    <row r="30" spans="1:11" ht="15.75" customHeight="1">
      <c r="A30" s="155"/>
      <c r="B30" s="149"/>
      <c r="C30" s="149"/>
      <c r="D30" s="100" t="s">
        <v>93</v>
      </c>
      <c r="E30" s="56"/>
      <c r="F30" s="56"/>
      <c r="G30" s="56"/>
      <c r="H30" s="56"/>
      <c r="I30" s="56"/>
      <c r="J30" s="57"/>
      <c r="K30" s="56"/>
    </row>
    <row r="31" spans="1:11" ht="15.75" customHeight="1">
      <c r="A31" s="155"/>
      <c r="B31" s="149"/>
      <c r="C31" s="149"/>
      <c r="D31" s="100" t="s">
        <v>84</v>
      </c>
      <c r="E31" s="56"/>
      <c r="F31" s="56"/>
      <c r="G31" s="56"/>
      <c r="H31" s="56"/>
      <c r="I31" s="56"/>
      <c r="J31" s="38">
        <v>580</v>
      </c>
      <c r="K31" s="56"/>
    </row>
    <row r="32" spans="1:11" ht="15.75" customHeight="1">
      <c r="A32" s="156"/>
      <c r="B32" s="149"/>
      <c r="C32" s="149"/>
      <c r="D32" s="100" t="s">
        <v>88</v>
      </c>
      <c r="E32" s="56"/>
      <c r="F32" s="56"/>
      <c r="G32" s="56"/>
      <c r="H32" s="56"/>
      <c r="I32" s="56"/>
      <c r="J32" s="57"/>
      <c r="K32" s="56"/>
    </row>
    <row r="33" spans="1:11" ht="15.75" customHeight="1">
      <c r="A33" s="149" t="s">
        <v>11</v>
      </c>
      <c r="B33" s="149"/>
      <c r="C33" s="149"/>
      <c r="D33" s="149"/>
      <c r="E33" s="56"/>
      <c r="F33" s="56"/>
      <c r="G33" s="56"/>
      <c r="H33" s="58"/>
      <c r="I33" s="56"/>
      <c r="J33" s="57">
        <f>SUM(J28:J32)/3</f>
        <v>540.33333333333337</v>
      </c>
      <c r="K33" s="56" t="s">
        <v>62</v>
      </c>
    </row>
    <row r="34" spans="1:11" ht="15.75" customHeight="1">
      <c r="A34" s="60"/>
      <c r="B34" s="60"/>
      <c r="C34" s="60"/>
      <c r="D34" s="60"/>
      <c r="E34" s="61"/>
      <c r="F34" s="61"/>
      <c r="G34" s="61"/>
      <c r="H34" s="61"/>
      <c r="I34" s="61"/>
      <c r="J34" s="61"/>
      <c r="K34" s="60"/>
    </row>
    <row r="35" spans="1:11" ht="15.75" customHeight="1">
      <c r="A35" s="157" t="s">
        <v>35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1:11" ht="15.75" customHeight="1">
      <c r="A36" s="53" t="s">
        <v>0</v>
      </c>
      <c r="B36" s="151" t="s">
        <v>2</v>
      </c>
      <c r="C36" s="152"/>
      <c r="D36" s="53" t="s">
        <v>1</v>
      </c>
      <c r="E36" s="53" t="s">
        <v>30</v>
      </c>
      <c r="F36" s="53" t="s">
        <v>31</v>
      </c>
      <c r="G36" s="53" t="s">
        <v>23</v>
      </c>
      <c r="H36" s="53" t="s">
        <v>33</v>
      </c>
      <c r="I36" s="53"/>
      <c r="J36" s="151" t="s">
        <v>9</v>
      </c>
      <c r="K36" s="152"/>
    </row>
    <row r="37" spans="1:11" ht="15.75" customHeight="1">
      <c r="A37" s="150" t="s">
        <v>63</v>
      </c>
      <c r="B37" s="158" t="s">
        <v>14</v>
      </c>
      <c r="C37" s="159"/>
      <c r="D37" s="100" t="s">
        <v>92</v>
      </c>
      <c r="E37" s="27">
        <v>10000</v>
      </c>
      <c r="F37" s="56"/>
      <c r="G37" s="38">
        <v>561</v>
      </c>
      <c r="H37" s="37">
        <v>1400</v>
      </c>
      <c r="I37" s="56"/>
      <c r="J37" s="145"/>
      <c r="K37" s="146"/>
    </row>
    <row r="38" spans="1:11" ht="15.75" customHeight="1">
      <c r="A38" s="155"/>
      <c r="B38" s="160"/>
      <c r="C38" s="161"/>
      <c r="D38" s="100" t="s">
        <v>75</v>
      </c>
      <c r="E38" s="56">
        <v>11000</v>
      </c>
      <c r="F38" s="56"/>
      <c r="G38" s="37">
        <v>300</v>
      </c>
      <c r="H38" s="57"/>
      <c r="I38" s="56"/>
      <c r="J38" s="145"/>
      <c r="K38" s="146"/>
    </row>
    <row r="39" spans="1:11" ht="15.75" customHeight="1">
      <c r="A39" s="155"/>
      <c r="B39" s="160"/>
      <c r="C39" s="161"/>
      <c r="D39" s="100" t="s">
        <v>93</v>
      </c>
      <c r="E39" s="56"/>
      <c r="F39" s="56"/>
      <c r="G39" s="57"/>
      <c r="H39" s="57"/>
      <c r="I39" s="56"/>
      <c r="J39" s="145"/>
      <c r="K39" s="146"/>
    </row>
    <row r="40" spans="1:11" ht="15.75" customHeight="1">
      <c r="A40" s="155"/>
      <c r="B40" s="160"/>
      <c r="C40" s="161"/>
      <c r="D40" s="100" t="s">
        <v>84</v>
      </c>
      <c r="E40" s="26">
        <v>12000</v>
      </c>
      <c r="F40" s="26">
        <v>35000</v>
      </c>
      <c r="G40" s="57">
        <v>350</v>
      </c>
      <c r="H40" s="38">
        <v>1700</v>
      </c>
      <c r="I40" s="56"/>
      <c r="J40" s="145"/>
      <c r="K40" s="146"/>
    </row>
    <row r="41" spans="1:11" ht="15.75" customHeight="1">
      <c r="A41" s="156"/>
      <c r="B41" s="160"/>
      <c r="C41" s="161"/>
      <c r="D41" s="100" t="s">
        <v>88</v>
      </c>
      <c r="E41" s="40">
        <v>12000</v>
      </c>
      <c r="F41" s="37">
        <v>5100</v>
      </c>
      <c r="G41" s="57">
        <v>400</v>
      </c>
      <c r="H41" s="57">
        <v>1500</v>
      </c>
      <c r="I41" s="56"/>
      <c r="J41" s="145"/>
      <c r="K41" s="146"/>
    </row>
    <row r="42" spans="1:11" ht="15.75" customHeight="1">
      <c r="A42" s="149" t="s">
        <v>11</v>
      </c>
      <c r="B42" s="149"/>
      <c r="C42" s="149"/>
      <c r="D42" s="149"/>
      <c r="E42" s="58">
        <f>SUM(E37:E41)/4</f>
        <v>11250</v>
      </c>
      <c r="F42" s="58">
        <f>SUM(F37:F41)/2</f>
        <v>20050</v>
      </c>
      <c r="G42" s="57">
        <f>SUM(G37:G41)/4</f>
        <v>402.75</v>
      </c>
      <c r="H42" s="57">
        <f>SUM(H37:H41)/3</f>
        <v>1533.3333333333333</v>
      </c>
      <c r="I42" s="58"/>
      <c r="J42" s="153"/>
      <c r="K42" s="154"/>
    </row>
    <row r="43" spans="1:11" ht="15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5.7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15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</row>
    <row r="46" spans="1:11" ht="15.75" customHeight="1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.75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</row>
    <row r="48" spans="1:11" ht="15.7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 ht="15.75" customHeigh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.75" customHeight="1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ht="15.75" customHeigh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5.75" customHeigh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24" customHeight="1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1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1:1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1:1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</sheetData>
  <mergeCells count="34">
    <mergeCell ref="C12:C16"/>
    <mergeCell ref="A17:D17"/>
    <mergeCell ref="A12:A16"/>
    <mergeCell ref="A42:D42"/>
    <mergeCell ref="J42:K42"/>
    <mergeCell ref="A37:A41"/>
    <mergeCell ref="A28:A32"/>
    <mergeCell ref="A25:D25"/>
    <mergeCell ref="B27:C27"/>
    <mergeCell ref="B28:B32"/>
    <mergeCell ref="C28:C32"/>
    <mergeCell ref="A33:D33"/>
    <mergeCell ref="A35:K35"/>
    <mergeCell ref="B36:C36"/>
    <mergeCell ref="J36:K36"/>
    <mergeCell ref="B37:C41"/>
    <mergeCell ref="J40:K40"/>
    <mergeCell ref="J41:K41"/>
    <mergeCell ref="A1:K1"/>
    <mergeCell ref="A2:K2"/>
    <mergeCell ref="B3:C3"/>
    <mergeCell ref="J38:K38"/>
    <mergeCell ref="J39:K39"/>
    <mergeCell ref="A4:A8"/>
    <mergeCell ref="B4:B8"/>
    <mergeCell ref="C4:C8"/>
    <mergeCell ref="C20:C24"/>
    <mergeCell ref="B20:B24"/>
    <mergeCell ref="A20:A24"/>
    <mergeCell ref="B19:C19"/>
    <mergeCell ref="J37:K37"/>
    <mergeCell ref="A9:D9"/>
    <mergeCell ref="B11:C11"/>
    <mergeCell ref="B12:B16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6" max="10" man="1"/>
  </rowBreaks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="85" zoomScaleNormal="85" workbookViewId="0">
      <selection sqref="A1:K1"/>
    </sheetView>
  </sheetViews>
  <sheetFormatPr defaultRowHeight="16.5"/>
  <cols>
    <col min="1" max="1" width="12.125" customWidth="1"/>
    <col min="2" max="2" width="7.5" customWidth="1"/>
    <col min="3" max="3" width="12.125" customWidth="1"/>
    <col min="4" max="4" width="16.75" style="13" customWidth="1"/>
    <col min="5" max="10" width="12.375" style="13" customWidth="1"/>
    <col min="11" max="11" width="20.875" style="13" bestFit="1" customWidth="1"/>
    <col min="12" max="13" width="12.125" customWidth="1"/>
  </cols>
  <sheetData>
    <row r="1" spans="1:13" ht="24.75" customHeight="1">
      <c r="A1" s="103" t="s">
        <v>104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4"/>
      <c r="M1" s="4"/>
    </row>
    <row r="2" spans="1:13" ht="24.75" customHeight="1">
      <c r="A2" s="104" t="s">
        <v>25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3" ht="15.75" customHeight="1">
      <c r="A3" s="1" t="s">
        <v>0</v>
      </c>
      <c r="B3" s="101" t="s">
        <v>2</v>
      </c>
      <c r="C3" s="102"/>
      <c r="D3" s="10" t="s">
        <v>1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</row>
    <row r="4" spans="1:13" ht="15.75" customHeight="1">
      <c r="A4" s="109" t="s">
        <v>41</v>
      </c>
      <c r="B4" s="105" t="s">
        <v>10</v>
      </c>
      <c r="C4" s="105" t="s">
        <v>13</v>
      </c>
      <c r="D4" s="132" t="s">
        <v>94</v>
      </c>
      <c r="E4" s="126">
        <v>120000</v>
      </c>
      <c r="F4" s="126"/>
      <c r="G4" s="126">
        <v>2000</v>
      </c>
      <c r="H4" s="126">
        <v>2000</v>
      </c>
      <c r="I4" s="126">
        <v>20000</v>
      </c>
      <c r="J4" s="126">
        <f>SUM(E4:I4)</f>
        <v>144000</v>
      </c>
      <c r="K4" s="66" t="s">
        <v>67</v>
      </c>
    </row>
    <row r="5" spans="1:13" ht="15.75" customHeight="1">
      <c r="A5" s="110"/>
      <c r="B5" s="105"/>
      <c r="C5" s="105"/>
      <c r="D5" s="133"/>
      <c r="E5" s="127"/>
      <c r="F5" s="127"/>
      <c r="G5" s="127"/>
      <c r="H5" s="127"/>
      <c r="I5" s="127"/>
      <c r="J5" s="127"/>
      <c r="K5" s="67" t="s">
        <v>68</v>
      </c>
    </row>
    <row r="6" spans="1:13" ht="15.75" customHeight="1">
      <c r="A6" s="107"/>
      <c r="B6" s="105"/>
      <c r="C6" s="105"/>
      <c r="D6" s="132" t="s">
        <v>85</v>
      </c>
      <c r="E6" s="126">
        <v>120000</v>
      </c>
      <c r="F6" s="126"/>
      <c r="G6" s="126">
        <v>2000</v>
      </c>
      <c r="H6" s="126">
        <v>2000</v>
      </c>
      <c r="I6" s="126">
        <v>20000</v>
      </c>
      <c r="J6" s="126">
        <f t="shared" ref="J6:J9" si="0">SUM(E6:I6)</f>
        <v>144000</v>
      </c>
      <c r="K6" s="66" t="s">
        <v>67</v>
      </c>
    </row>
    <row r="7" spans="1:13" ht="15.75" customHeight="1">
      <c r="A7" s="107"/>
      <c r="B7" s="105"/>
      <c r="C7" s="105"/>
      <c r="D7" s="133"/>
      <c r="E7" s="127"/>
      <c r="F7" s="127"/>
      <c r="G7" s="127"/>
      <c r="H7" s="127"/>
      <c r="I7" s="127"/>
      <c r="J7" s="127"/>
      <c r="K7" s="67" t="s">
        <v>69</v>
      </c>
    </row>
    <row r="8" spans="1:13" ht="15.75" customHeight="1">
      <c r="A8" s="107"/>
      <c r="B8" s="105"/>
      <c r="C8" s="105"/>
      <c r="D8" s="48" t="s">
        <v>95</v>
      </c>
      <c r="E8" s="9">
        <v>132000</v>
      </c>
      <c r="F8" s="9">
        <v>13200</v>
      </c>
      <c r="G8" s="9">
        <v>2000</v>
      </c>
      <c r="H8" s="9">
        <v>2000</v>
      </c>
      <c r="I8" s="9">
        <v>20000</v>
      </c>
      <c r="J8" s="24">
        <f t="shared" si="0"/>
        <v>169200</v>
      </c>
      <c r="K8" s="9"/>
    </row>
    <row r="9" spans="1:13" ht="15.75" customHeight="1">
      <c r="A9" s="107"/>
      <c r="B9" s="105"/>
      <c r="C9" s="105"/>
      <c r="D9" s="48" t="s">
        <v>84</v>
      </c>
      <c r="E9" s="9">
        <v>100000</v>
      </c>
      <c r="F9" s="9">
        <v>10000</v>
      </c>
      <c r="G9" s="9">
        <v>3000</v>
      </c>
      <c r="H9" s="9">
        <v>2000</v>
      </c>
      <c r="I9" s="9">
        <v>20000</v>
      </c>
      <c r="J9" s="25">
        <f t="shared" si="0"/>
        <v>135000</v>
      </c>
      <c r="K9" s="9"/>
    </row>
    <row r="10" spans="1:13" ht="15.75" customHeight="1">
      <c r="A10" s="105" t="s">
        <v>11</v>
      </c>
      <c r="B10" s="105"/>
      <c r="C10" s="105"/>
      <c r="D10" s="105"/>
      <c r="E10" s="11">
        <f>SUM(E4:E9)/4</f>
        <v>118000</v>
      </c>
      <c r="F10" s="11">
        <f>SUM(F4:F9)/2</f>
        <v>11600</v>
      </c>
      <c r="G10" s="11">
        <f>SUM(G4:G9)/4</f>
        <v>2250</v>
      </c>
      <c r="H10" s="11">
        <f t="shared" ref="H10:J10" si="1">SUM(H4:H9)/4</f>
        <v>2000</v>
      </c>
      <c r="I10" s="11">
        <f t="shared" si="1"/>
        <v>20000</v>
      </c>
      <c r="J10" s="11">
        <f t="shared" si="1"/>
        <v>148050</v>
      </c>
      <c r="K10" s="12"/>
    </row>
    <row r="11" spans="1:13" ht="15.75" customHeight="1"/>
    <row r="12" spans="1:13" ht="15.75" customHeight="1">
      <c r="A12" s="1" t="s">
        <v>0</v>
      </c>
      <c r="B12" s="101" t="s">
        <v>2</v>
      </c>
      <c r="C12" s="102"/>
      <c r="D12" s="10" t="s">
        <v>1</v>
      </c>
      <c r="E12" s="10" t="s">
        <v>3</v>
      </c>
      <c r="F12" s="10" t="s">
        <v>4</v>
      </c>
      <c r="G12" s="10" t="s">
        <v>5</v>
      </c>
      <c r="H12" s="10" t="s">
        <v>6</v>
      </c>
      <c r="I12" s="10" t="s">
        <v>7</v>
      </c>
      <c r="J12" s="10" t="s">
        <v>8</v>
      </c>
      <c r="K12" s="10" t="s">
        <v>9</v>
      </c>
    </row>
    <row r="13" spans="1:13" ht="15.75" customHeight="1">
      <c r="A13" s="109" t="s">
        <v>41</v>
      </c>
      <c r="B13" s="105" t="s">
        <v>10</v>
      </c>
      <c r="C13" s="139" t="s">
        <v>12</v>
      </c>
      <c r="D13" s="50" t="s">
        <v>92</v>
      </c>
      <c r="E13" s="49">
        <v>120000</v>
      </c>
      <c r="F13" s="49"/>
      <c r="G13" s="49">
        <v>2000</v>
      </c>
      <c r="H13" s="49">
        <v>2000</v>
      </c>
      <c r="I13" s="49">
        <v>20000</v>
      </c>
      <c r="J13" s="64">
        <f>SUM(E13:I13)</f>
        <v>144000</v>
      </c>
      <c r="K13" s="19"/>
    </row>
    <row r="14" spans="1:13" ht="15.75" customHeight="1">
      <c r="A14" s="107"/>
      <c r="B14" s="105"/>
      <c r="C14" s="105"/>
      <c r="D14" s="50" t="s">
        <v>85</v>
      </c>
      <c r="E14" s="49">
        <v>120000</v>
      </c>
      <c r="F14" s="49"/>
      <c r="G14" s="49">
        <v>2000</v>
      </c>
      <c r="H14" s="49">
        <v>2000</v>
      </c>
      <c r="I14" s="49">
        <v>20000</v>
      </c>
      <c r="J14" s="49">
        <f t="shared" ref="J14:J16" si="2">SUM(E14:I14)</f>
        <v>144000</v>
      </c>
      <c r="K14" s="9"/>
    </row>
    <row r="15" spans="1:13" ht="15.75" customHeight="1">
      <c r="A15" s="107"/>
      <c r="B15" s="105"/>
      <c r="C15" s="105"/>
      <c r="D15" s="48" t="s">
        <v>95</v>
      </c>
      <c r="E15" s="9">
        <v>132000</v>
      </c>
      <c r="F15" s="9">
        <v>13200</v>
      </c>
      <c r="G15" s="9">
        <v>2000</v>
      </c>
      <c r="H15" s="9">
        <v>2000</v>
      </c>
      <c r="I15" s="9">
        <v>20000</v>
      </c>
      <c r="J15" s="24">
        <f t="shared" si="2"/>
        <v>169200</v>
      </c>
      <c r="K15" s="9"/>
    </row>
    <row r="16" spans="1:13" ht="15.75" customHeight="1">
      <c r="A16" s="107"/>
      <c r="B16" s="105"/>
      <c r="C16" s="105"/>
      <c r="D16" s="48" t="s">
        <v>96</v>
      </c>
      <c r="E16" s="9"/>
      <c r="F16" s="9"/>
      <c r="G16" s="9"/>
      <c r="H16" s="9">
        <v>2000</v>
      </c>
      <c r="I16" s="9">
        <v>20000</v>
      </c>
      <c r="J16" s="25">
        <f t="shared" si="2"/>
        <v>22000</v>
      </c>
      <c r="K16" s="9"/>
    </row>
    <row r="17" spans="1:11" ht="15.75" customHeight="1">
      <c r="A17" s="105" t="s">
        <v>11</v>
      </c>
      <c r="B17" s="105"/>
      <c r="C17" s="105"/>
      <c r="D17" s="105"/>
      <c r="E17" s="11">
        <f>SUM(E13:E16)/3</f>
        <v>124000</v>
      </c>
      <c r="F17" s="11">
        <f>SUM(F13:F16)/1</f>
        <v>13200</v>
      </c>
      <c r="G17" s="11">
        <f>SUM(G13:G16)/3</f>
        <v>2000</v>
      </c>
      <c r="H17" s="11">
        <f>SUM(H13:H16)/4</f>
        <v>2000</v>
      </c>
      <c r="I17" s="11">
        <f>SUM(I13:I16)/4</f>
        <v>20000</v>
      </c>
      <c r="J17" s="11">
        <f>SUM(J13:J16)/4</f>
        <v>119800</v>
      </c>
      <c r="K17" s="12"/>
    </row>
    <row r="18" spans="1:11" ht="15.75" customHeight="1"/>
    <row r="19" spans="1:11" ht="15.75" customHeight="1">
      <c r="A19" s="1" t="s">
        <v>0</v>
      </c>
      <c r="B19" s="101" t="s">
        <v>2</v>
      </c>
      <c r="C19" s="102"/>
      <c r="D19" s="10" t="s">
        <v>1</v>
      </c>
      <c r="E19" s="10" t="s">
        <v>3</v>
      </c>
      <c r="F19" s="10" t="s">
        <v>4</v>
      </c>
      <c r="G19" s="10" t="s">
        <v>5</v>
      </c>
      <c r="H19" s="10" t="s">
        <v>6</v>
      </c>
      <c r="I19" s="10" t="s">
        <v>7</v>
      </c>
      <c r="J19" s="10" t="s">
        <v>8</v>
      </c>
      <c r="K19" s="10" t="s">
        <v>9</v>
      </c>
    </row>
    <row r="20" spans="1:11" ht="15.75" customHeight="1">
      <c r="A20" s="109" t="s">
        <v>41</v>
      </c>
      <c r="B20" s="105" t="s">
        <v>10</v>
      </c>
      <c r="C20" s="105" t="s">
        <v>28</v>
      </c>
      <c r="D20" s="99" t="s">
        <v>92</v>
      </c>
      <c r="E20" s="49">
        <v>160000</v>
      </c>
      <c r="F20" s="49"/>
      <c r="G20" s="49">
        <v>2000</v>
      </c>
      <c r="H20" s="49">
        <v>2000</v>
      </c>
      <c r="I20" s="49">
        <v>12000</v>
      </c>
      <c r="J20" s="68">
        <f>SUM(E20:I20)</f>
        <v>176000</v>
      </c>
      <c r="K20" s="19"/>
    </row>
    <row r="21" spans="1:11" ht="15.75" customHeight="1">
      <c r="A21" s="107"/>
      <c r="B21" s="105"/>
      <c r="C21" s="105"/>
      <c r="D21" s="99" t="s">
        <v>85</v>
      </c>
      <c r="E21" s="9">
        <v>160000</v>
      </c>
      <c r="F21" s="9"/>
      <c r="G21" s="9">
        <v>2000</v>
      </c>
      <c r="H21" s="9">
        <v>2000</v>
      </c>
      <c r="I21" s="9">
        <v>12000</v>
      </c>
      <c r="J21" s="24">
        <f t="shared" ref="J21:J23" si="3">SUM(E21:I21)</f>
        <v>176000</v>
      </c>
      <c r="K21" s="9"/>
    </row>
    <row r="22" spans="1:11" ht="15.75" customHeight="1">
      <c r="A22" s="107"/>
      <c r="B22" s="105"/>
      <c r="C22" s="105"/>
      <c r="D22" s="98" t="s">
        <v>95</v>
      </c>
      <c r="E22" s="9"/>
      <c r="F22" s="9"/>
      <c r="G22" s="9"/>
      <c r="H22" s="9">
        <v>2000</v>
      </c>
      <c r="I22" s="9">
        <v>12000</v>
      </c>
      <c r="J22" s="25">
        <f t="shared" si="3"/>
        <v>14000</v>
      </c>
      <c r="K22" s="9"/>
    </row>
    <row r="23" spans="1:11" ht="15.75" customHeight="1">
      <c r="A23" s="107"/>
      <c r="B23" s="105"/>
      <c r="C23" s="105"/>
      <c r="D23" s="98" t="s">
        <v>96</v>
      </c>
      <c r="E23" s="9"/>
      <c r="F23" s="9"/>
      <c r="G23" s="9"/>
      <c r="H23" s="9">
        <v>2000</v>
      </c>
      <c r="I23" s="9">
        <v>12000</v>
      </c>
      <c r="J23" s="25">
        <f t="shared" si="3"/>
        <v>14000</v>
      </c>
      <c r="K23" s="9"/>
    </row>
    <row r="24" spans="1:11" ht="15.75" customHeight="1">
      <c r="A24" s="105" t="s">
        <v>11</v>
      </c>
      <c r="B24" s="105"/>
      <c r="C24" s="105"/>
      <c r="D24" s="105"/>
      <c r="E24" s="11">
        <f>SUM(E20:E23)/2</f>
        <v>160000</v>
      </c>
      <c r="F24" s="11"/>
      <c r="G24" s="11">
        <f>SUM(G20:G23)/2</f>
        <v>2000</v>
      </c>
      <c r="H24" s="11">
        <f>SUM(H20:H23)/4</f>
        <v>2000</v>
      </c>
      <c r="I24" s="11">
        <f>SUM(I20:I23)/4</f>
        <v>12000</v>
      </c>
      <c r="J24" s="11">
        <f>SUM(J20:J23)/4</f>
        <v>95000</v>
      </c>
      <c r="K24" s="12"/>
    </row>
    <row r="25" spans="1:11" ht="15.75" customHeight="1"/>
    <row r="26" spans="1:11" ht="15.75" customHeight="1">
      <c r="A26" s="1" t="s">
        <v>0</v>
      </c>
      <c r="B26" s="101" t="s">
        <v>2</v>
      </c>
      <c r="C26" s="102"/>
      <c r="D26" s="10" t="s">
        <v>1</v>
      </c>
      <c r="E26" s="10" t="s">
        <v>3</v>
      </c>
      <c r="F26" s="10" t="s">
        <v>4</v>
      </c>
      <c r="G26" s="10" t="s">
        <v>5</v>
      </c>
      <c r="H26" s="10" t="s">
        <v>6</v>
      </c>
      <c r="I26" s="10" t="s">
        <v>7</v>
      </c>
      <c r="J26" s="10" t="s">
        <v>8</v>
      </c>
      <c r="K26" s="10" t="s">
        <v>9</v>
      </c>
    </row>
    <row r="27" spans="1:11" ht="15.75" customHeight="1">
      <c r="A27" s="109" t="s">
        <v>41</v>
      </c>
      <c r="B27" s="105" t="s">
        <v>10</v>
      </c>
      <c r="C27" s="105" t="s">
        <v>29</v>
      </c>
      <c r="D27" s="99" t="s">
        <v>92</v>
      </c>
      <c r="E27" s="49">
        <v>160000</v>
      </c>
      <c r="F27" s="49"/>
      <c r="G27" s="49">
        <v>2000</v>
      </c>
      <c r="H27" s="49">
        <v>2000</v>
      </c>
      <c r="I27" s="49">
        <v>12000</v>
      </c>
      <c r="J27" s="68">
        <f>SUM(E27:I27)</f>
        <v>176000</v>
      </c>
      <c r="K27" s="19"/>
    </row>
    <row r="28" spans="1:11" ht="15.75" customHeight="1">
      <c r="A28" s="107"/>
      <c r="B28" s="105"/>
      <c r="C28" s="105"/>
      <c r="D28" s="99" t="s">
        <v>85</v>
      </c>
      <c r="E28" s="9">
        <v>160000</v>
      </c>
      <c r="F28" s="9"/>
      <c r="G28" s="9">
        <v>2000</v>
      </c>
      <c r="H28" s="9">
        <v>2000</v>
      </c>
      <c r="I28" s="9">
        <v>12000</v>
      </c>
      <c r="J28" s="24">
        <f t="shared" ref="J28" si="4">SUM(E28:I28)</f>
        <v>176000</v>
      </c>
      <c r="K28" s="9"/>
    </row>
    <row r="29" spans="1:11" ht="15.75" customHeight="1">
      <c r="A29" s="107"/>
      <c r="B29" s="105"/>
      <c r="C29" s="105"/>
      <c r="D29" s="98" t="s">
        <v>95</v>
      </c>
      <c r="E29" s="9"/>
      <c r="F29" s="9"/>
      <c r="G29" s="9"/>
      <c r="H29" s="9"/>
      <c r="I29" s="9"/>
      <c r="J29" s="25"/>
      <c r="K29" s="9"/>
    </row>
    <row r="30" spans="1:11" ht="15.75" customHeight="1">
      <c r="A30" s="107"/>
      <c r="B30" s="105"/>
      <c r="C30" s="105"/>
      <c r="D30" s="98" t="s">
        <v>96</v>
      </c>
      <c r="E30" s="9"/>
      <c r="F30" s="9"/>
      <c r="G30" s="9"/>
      <c r="H30" s="9"/>
      <c r="I30" s="9"/>
      <c r="J30" s="25"/>
      <c r="K30" s="9"/>
    </row>
    <row r="31" spans="1:11" ht="15.75" customHeight="1">
      <c r="A31" s="105" t="s">
        <v>11</v>
      </c>
      <c r="B31" s="105"/>
      <c r="C31" s="105"/>
      <c r="D31" s="105"/>
      <c r="E31" s="11">
        <f>SUM(E27:E30)/2</f>
        <v>160000</v>
      </c>
      <c r="F31" s="11"/>
      <c r="G31" s="11">
        <f>SUM(G27:G30)/2</f>
        <v>2000</v>
      </c>
      <c r="H31" s="11">
        <f>SUM(H27:H30)/4</f>
        <v>1000</v>
      </c>
      <c r="I31" s="11">
        <f>SUM(I27:I30)/4</f>
        <v>6000</v>
      </c>
      <c r="J31" s="11">
        <f>SUM(J27:J30)/4</f>
        <v>88000</v>
      </c>
      <c r="K31" s="12"/>
    </row>
    <row r="32" spans="1:11" ht="15.75" customHeight="1"/>
    <row r="33" spans="1:12" ht="15.75" customHeight="1">
      <c r="A33" s="1" t="s">
        <v>0</v>
      </c>
      <c r="B33" s="101" t="s">
        <v>2</v>
      </c>
      <c r="C33" s="102"/>
      <c r="D33" s="10" t="s">
        <v>1</v>
      </c>
      <c r="E33" s="10" t="s">
        <v>3</v>
      </c>
      <c r="F33" s="10" t="s">
        <v>4</v>
      </c>
      <c r="G33" s="10" t="s">
        <v>5</v>
      </c>
      <c r="H33" s="10" t="s">
        <v>6</v>
      </c>
      <c r="I33" s="10" t="s">
        <v>7</v>
      </c>
      <c r="J33" s="10" t="s">
        <v>8</v>
      </c>
      <c r="K33" s="10" t="s">
        <v>9</v>
      </c>
    </row>
    <row r="34" spans="1:12" ht="15.75" customHeight="1">
      <c r="A34" s="109" t="s">
        <v>41</v>
      </c>
      <c r="B34" s="105" t="s">
        <v>14</v>
      </c>
      <c r="C34" s="105" t="s">
        <v>15</v>
      </c>
      <c r="D34" s="132" t="s">
        <v>97</v>
      </c>
      <c r="E34" s="126">
        <v>14500</v>
      </c>
      <c r="F34" s="126"/>
      <c r="G34" s="126">
        <v>700</v>
      </c>
      <c r="H34" s="126">
        <v>400</v>
      </c>
      <c r="I34" s="126">
        <v>800</v>
      </c>
      <c r="J34" s="126">
        <f>SUM(E34:I34)</f>
        <v>16400</v>
      </c>
      <c r="K34" s="66" t="s">
        <v>66</v>
      </c>
    </row>
    <row r="35" spans="1:12" ht="15.75" customHeight="1">
      <c r="A35" s="110"/>
      <c r="B35" s="105"/>
      <c r="C35" s="105"/>
      <c r="D35" s="133"/>
      <c r="E35" s="127"/>
      <c r="F35" s="127"/>
      <c r="G35" s="127"/>
      <c r="H35" s="127"/>
      <c r="I35" s="127"/>
      <c r="J35" s="127"/>
      <c r="K35" s="70" t="s">
        <v>70</v>
      </c>
    </row>
    <row r="36" spans="1:12" ht="15.75" customHeight="1">
      <c r="A36" s="107"/>
      <c r="B36" s="105"/>
      <c r="C36" s="105"/>
      <c r="D36" s="132" t="s">
        <v>85</v>
      </c>
      <c r="E36" s="126">
        <v>14500</v>
      </c>
      <c r="F36" s="126"/>
      <c r="G36" s="126">
        <v>700</v>
      </c>
      <c r="H36" s="126">
        <v>400</v>
      </c>
      <c r="I36" s="126">
        <v>800</v>
      </c>
      <c r="J36" s="126">
        <f t="shared" ref="J36:J38" si="5">SUM(E36:I36)</f>
        <v>16400</v>
      </c>
      <c r="K36" s="66" t="s">
        <v>66</v>
      </c>
    </row>
    <row r="37" spans="1:12" ht="15.75" customHeight="1">
      <c r="A37" s="107"/>
      <c r="B37" s="105"/>
      <c r="C37" s="105"/>
      <c r="D37" s="133"/>
      <c r="E37" s="127"/>
      <c r="F37" s="127"/>
      <c r="G37" s="127"/>
      <c r="H37" s="127"/>
      <c r="I37" s="127"/>
      <c r="J37" s="127"/>
      <c r="K37" s="45" t="s">
        <v>71</v>
      </c>
    </row>
    <row r="38" spans="1:12" ht="15.75" customHeight="1">
      <c r="A38" s="107"/>
      <c r="B38" s="105"/>
      <c r="C38" s="105"/>
      <c r="D38" s="48" t="s">
        <v>95</v>
      </c>
      <c r="E38" s="9">
        <v>22700</v>
      </c>
      <c r="F38" s="9">
        <v>2270</v>
      </c>
      <c r="G38" s="9">
        <v>700</v>
      </c>
      <c r="H38" s="9">
        <v>400</v>
      </c>
      <c r="I38" s="9">
        <v>800</v>
      </c>
      <c r="J38" s="24">
        <f t="shared" si="5"/>
        <v>26870</v>
      </c>
      <c r="K38" s="9"/>
    </row>
    <row r="39" spans="1:12" ht="15.75" customHeight="1">
      <c r="A39" s="107"/>
      <c r="B39" s="105"/>
      <c r="C39" s="105"/>
      <c r="D39" s="48" t="s">
        <v>98</v>
      </c>
      <c r="E39" s="9"/>
      <c r="F39" s="9"/>
      <c r="G39" s="9"/>
      <c r="H39" s="9"/>
      <c r="I39" s="9"/>
      <c r="J39" s="25"/>
      <c r="K39" s="9"/>
    </row>
    <row r="40" spans="1:12" ht="15.75" customHeight="1">
      <c r="A40" s="105" t="s">
        <v>11</v>
      </c>
      <c r="B40" s="105"/>
      <c r="C40" s="105"/>
      <c r="D40" s="105"/>
      <c r="E40" s="11">
        <f>SUM(E34:E39)/3</f>
        <v>17233.333333333332</v>
      </c>
      <c r="F40" s="11">
        <f>SUM(F34:F39)</f>
        <v>2270</v>
      </c>
      <c r="G40" s="11">
        <f>SUM(G34:G39)/3</f>
        <v>700</v>
      </c>
      <c r="H40" s="11">
        <f>SUM(H34:H39)/4</f>
        <v>300</v>
      </c>
      <c r="I40" s="11">
        <f>SUM(I34:I39)/4</f>
        <v>600</v>
      </c>
      <c r="J40" s="11">
        <f>SUM(J34:J39)/4</f>
        <v>14917.5</v>
      </c>
      <c r="K40" s="12"/>
    </row>
    <row r="41" spans="1:12" ht="15.75" customHeight="1"/>
    <row r="42" spans="1:12" ht="15.75" customHeight="1">
      <c r="A42" s="1" t="s">
        <v>0</v>
      </c>
      <c r="B42" s="101" t="s">
        <v>2</v>
      </c>
      <c r="C42" s="102"/>
      <c r="D42" s="10" t="s">
        <v>1</v>
      </c>
      <c r="E42" s="10" t="s">
        <v>3</v>
      </c>
      <c r="F42" s="10" t="s">
        <v>4</v>
      </c>
      <c r="G42" s="10" t="s">
        <v>5</v>
      </c>
      <c r="H42" s="10" t="s">
        <v>6</v>
      </c>
      <c r="I42" s="10" t="s">
        <v>7</v>
      </c>
      <c r="J42" s="10" t="s">
        <v>8</v>
      </c>
      <c r="K42" s="10" t="s">
        <v>9</v>
      </c>
    </row>
    <row r="43" spans="1:12" ht="15.75" customHeight="1">
      <c r="A43" s="109" t="s">
        <v>41</v>
      </c>
      <c r="B43" s="105" t="s">
        <v>17</v>
      </c>
      <c r="C43" s="105" t="s">
        <v>16</v>
      </c>
      <c r="D43" s="132" t="s">
        <v>97</v>
      </c>
      <c r="E43" s="126">
        <v>10300</v>
      </c>
      <c r="F43" s="126"/>
      <c r="G43" s="126">
        <v>700</v>
      </c>
      <c r="H43" s="126">
        <v>400</v>
      </c>
      <c r="I43" s="126">
        <v>800</v>
      </c>
      <c r="J43" s="163">
        <f>SUM(E43:I43)</f>
        <v>12200</v>
      </c>
      <c r="K43" s="66" t="s">
        <v>66</v>
      </c>
    </row>
    <row r="44" spans="1:12" ht="15.75" customHeight="1">
      <c r="A44" s="110"/>
      <c r="B44" s="105"/>
      <c r="C44" s="105"/>
      <c r="D44" s="133"/>
      <c r="E44" s="127"/>
      <c r="F44" s="127"/>
      <c r="G44" s="127"/>
      <c r="H44" s="127"/>
      <c r="I44" s="127"/>
      <c r="J44" s="164"/>
      <c r="K44" s="67" t="s">
        <v>70</v>
      </c>
      <c r="L44" s="69"/>
    </row>
    <row r="45" spans="1:12" ht="15.75" customHeight="1">
      <c r="A45" s="107"/>
      <c r="B45" s="105"/>
      <c r="C45" s="105"/>
      <c r="D45" s="132" t="s">
        <v>75</v>
      </c>
      <c r="E45" s="126">
        <v>10300</v>
      </c>
      <c r="F45" s="126"/>
      <c r="G45" s="126">
        <v>700</v>
      </c>
      <c r="H45" s="126">
        <v>400</v>
      </c>
      <c r="I45" s="126">
        <v>800</v>
      </c>
      <c r="J45" s="163">
        <v>12200</v>
      </c>
      <c r="K45" s="44" t="s">
        <v>66</v>
      </c>
    </row>
    <row r="46" spans="1:12" ht="15.75" customHeight="1">
      <c r="A46" s="107"/>
      <c r="B46" s="105"/>
      <c r="C46" s="105"/>
      <c r="D46" s="133"/>
      <c r="E46" s="127"/>
      <c r="F46" s="127"/>
      <c r="G46" s="127"/>
      <c r="H46" s="127"/>
      <c r="I46" s="127"/>
      <c r="J46" s="164"/>
      <c r="K46" s="45" t="s">
        <v>71</v>
      </c>
    </row>
    <row r="47" spans="1:12" ht="15.75" customHeight="1">
      <c r="A47" s="107"/>
      <c r="B47" s="105"/>
      <c r="C47" s="105"/>
      <c r="D47" s="48" t="s">
        <v>99</v>
      </c>
      <c r="E47" s="9">
        <v>14500</v>
      </c>
      <c r="F47" s="9">
        <v>1450</v>
      </c>
      <c r="G47" s="9">
        <v>700</v>
      </c>
      <c r="H47" s="9">
        <v>400</v>
      </c>
      <c r="I47" s="9">
        <v>800</v>
      </c>
      <c r="J47" s="24">
        <f t="shared" ref="J47:J48" si="6">SUM(E47:I47)</f>
        <v>17850</v>
      </c>
      <c r="K47" s="9"/>
    </row>
    <row r="48" spans="1:12" ht="15.75" customHeight="1">
      <c r="A48" s="107"/>
      <c r="B48" s="105"/>
      <c r="C48" s="105"/>
      <c r="D48" s="48" t="s">
        <v>98</v>
      </c>
      <c r="E48" s="9">
        <v>13280</v>
      </c>
      <c r="F48" s="9">
        <v>1328</v>
      </c>
      <c r="G48" s="9">
        <v>1000</v>
      </c>
      <c r="H48" s="9">
        <v>400</v>
      </c>
      <c r="I48" s="9">
        <v>800</v>
      </c>
      <c r="J48" s="9">
        <f t="shared" si="6"/>
        <v>16808</v>
      </c>
      <c r="K48" s="9"/>
    </row>
    <row r="49" spans="1:11" ht="15.75" customHeight="1">
      <c r="A49" s="105" t="s">
        <v>11</v>
      </c>
      <c r="B49" s="105"/>
      <c r="C49" s="105"/>
      <c r="D49" s="105"/>
      <c r="E49" s="11">
        <f>SUM(E43:E48)/4</f>
        <v>12095</v>
      </c>
      <c r="F49" s="11">
        <f>SUM(F43:F48)/2</f>
        <v>1389</v>
      </c>
      <c r="G49" s="11">
        <f>SUM(G43:G48)/4</f>
        <v>775</v>
      </c>
      <c r="H49" s="11">
        <f t="shared" ref="H49:J49" si="7">SUM(H43:H48)/4</f>
        <v>400</v>
      </c>
      <c r="I49" s="11">
        <f t="shared" si="7"/>
        <v>800</v>
      </c>
      <c r="J49" s="11">
        <f t="shared" si="7"/>
        <v>14764.5</v>
      </c>
      <c r="K49" s="12"/>
    </row>
    <row r="50" spans="1:11" ht="24" customHeight="1"/>
  </sheetData>
  <mergeCells count="74">
    <mergeCell ref="A49:D49"/>
    <mergeCell ref="A27:A30"/>
    <mergeCell ref="B27:B30"/>
    <mergeCell ref="C27:C30"/>
    <mergeCell ref="A31:D31"/>
    <mergeCell ref="B33:C33"/>
    <mergeCell ref="A34:A39"/>
    <mergeCell ref="B34:B39"/>
    <mergeCell ref="C34:C39"/>
    <mergeCell ref="A40:D40"/>
    <mergeCell ref="B42:C42"/>
    <mergeCell ref="A43:A48"/>
    <mergeCell ref="B43:B48"/>
    <mergeCell ref="C43:C48"/>
    <mergeCell ref="B26:C26"/>
    <mergeCell ref="A10:D10"/>
    <mergeCell ref="B12:C12"/>
    <mergeCell ref="A13:A16"/>
    <mergeCell ref="B13:B16"/>
    <mergeCell ref="C13:C16"/>
    <mergeCell ref="A17:D17"/>
    <mergeCell ref="B19:C19"/>
    <mergeCell ref="A20:A23"/>
    <mergeCell ref="B20:B23"/>
    <mergeCell ref="C20:C23"/>
    <mergeCell ref="A24:D24"/>
    <mergeCell ref="A1:K1"/>
    <mergeCell ref="A2:K2"/>
    <mergeCell ref="B3:C3"/>
    <mergeCell ref="A4:A9"/>
    <mergeCell ref="B4:B9"/>
    <mergeCell ref="C4:C9"/>
    <mergeCell ref="J4:J5"/>
    <mergeCell ref="I4:I5"/>
    <mergeCell ref="H4:H5"/>
    <mergeCell ref="G4:G5"/>
    <mergeCell ref="F4:F5"/>
    <mergeCell ref="D4:D5"/>
    <mergeCell ref="E4:E5"/>
    <mergeCell ref="J6:J7"/>
    <mergeCell ref="I6:I7"/>
    <mergeCell ref="H6:H7"/>
    <mergeCell ref="E43:E44"/>
    <mergeCell ref="D43:D44"/>
    <mergeCell ref="E34:E35"/>
    <mergeCell ref="D34:D35"/>
    <mergeCell ref="J34:J35"/>
    <mergeCell ref="I34:I35"/>
    <mergeCell ref="H34:H35"/>
    <mergeCell ref="G34:G35"/>
    <mergeCell ref="F34:F35"/>
    <mergeCell ref="F43:F44"/>
    <mergeCell ref="G43:G44"/>
    <mergeCell ref="H43:H44"/>
    <mergeCell ref="I43:I44"/>
    <mergeCell ref="J43:J44"/>
    <mergeCell ref="G6:G7"/>
    <mergeCell ref="F6:F7"/>
    <mergeCell ref="E6:E7"/>
    <mergeCell ref="D6:D7"/>
    <mergeCell ref="J36:J37"/>
    <mergeCell ref="I36:I37"/>
    <mergeCell ref="H36:H37"/>
    <mergeCell ref="G36:G37"/>
    <mergeCell ref="F36:F37"/>
    <mergeCell ref="E36:E37"/>
    <mergeCell ref="D36:D37"/>
    <mergeCell ref="E45:E46"/>
    <mergeCell ref="D45:D46"/>
    <mergeCell ref="J45:J46"/>
    <mergeCell ref="I45:I46"/>
    <mergeCell ref="H45:H46"/>
    <mergeCell ref="G45:G46"/>
    <mergeCell ref="F45:F46"/>
  </mergeCells>
  <phoneticPr fontId="1" type="noConversion"/>
  <pageMargins left="0.7" right="0.7" top="0.75" bottom="0.75" header="0.3" footer="0.3"/>
  <pageSetup paperSize="9" scale="85" fitToWidth="0" fitToHeight="0" orientation="landscape" r:id="rId1"/>
  <rowBreaks count="1" manualBreakCount="1">
    <brk id="25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12</vt:i4>
      </vt:variant>
    </vt:vector>
  </HeadingPairs>
  <TitlesOfParts>
    <vt:vector size="26" baseType="lpstr">
      <vt:lpstr>경기.강원권(수수료)</vt:lpstr>
      <vt:lpstr>경기.강원권(부산물)</vt:lpstr>
      <vt:lpstr>충북(수수료)</vt:lpstr>
      <vt:lpstr>충북(부산물)</vt:lpstr>
      <vt:lpstr>충남권(수수료)</vt:lpstr>
      <vt:lpstr>충남권(부산물)</vt:lpstr>
      <vt:lpstr>경북권(수수료)</vt:lpstr>
      <vt:lpstr>경북권(부산물)</vt:lpstr>
      <vt:lpstr>경남권(수수료)</vt:lpstr>
      <vt:lpstr>경남권(부산물)</vt:lpstr>
      <vt:lpstr>전북권(수수료)</vt:lpstr>
      <vt:lpstr>전북권(부산물)</vt:lpstr>
      <vt:lpstr>전남권(수수료)</vt:lpstr>
      <vt:lpstr>전남권(부산물)</vt:lpstr>
      <vt:lpstr>'경기.강원권(부산물)'!Print_Area</vt:lpstr>
      <vt:lpstr>'경기.강원권(수수료)'!Print_Area</vt:lpstr>
      <vt:lpstr>'경남권(부산물)'!Print_Area</vt:lpstr>
      <vt:lpstr>'경남권(수수료)'!Print_Area</vt:lpstr>
      <vt:lpstr>'경북권(부산물)'!Print_Area</vt:lpstr>
      <vt:lpstr>'경북권(수수료)'!Print_Area</vt:lpstr>
      <vt:lpstr>'전북권(부산물)'!Print_Area</vt:lpstr>
      <vt:lpstr>'전북권(수수료)'!Print_Area</vt:lpstr>
      <vt:lpstr>'충남권(부산물)'!Print_Area</vt:lpstr>
      <vt:lpstr>'충남권(수수료)'!Print_Area</vt:lpstr>
      <vt:lpstr>'충북(부산물)'!Print_Area</vt:lpstr>
      <vt:lpstr>'충북(수수료)'!Print_Area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Windows XP</cp:lastModifiedBy>
  <cp:lastPrinted>2013-04-10T05:08:43Z</cp:lastPrinted>
  <dcterms:created xsi:type="dcterms:W3CDTF">2013-04-05T07:17:57Z</dcterms:created>
  <dcterms:modified xsi:type="dcterms:W3CDTF">2015-11-04T01:11:12Z</dcterms:modified>
</cp:coreProperties>
</file>